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kveza\Desktop\"/>
    </mc:Choice>
  </mc:AlternateContent>
  <bookViews>
    <workbookView xWindow="0" yWindow="0" windowWidth="14370" windowHeight="12240" tabRatio="653"/>
  </bookViews>
  <sheets>
    <sheet name="Registar OS MZ" sheetId="2" r:id="rId1"/>
    <sheet name="Reg. UG temeljem OS MZ" sheetId="9" r:id="rId2"/>
    <sheet name="Registar UG JAVNA NABAVA" sheetId="3" r:id="rId3"/>
    <sheet name="Registar JEDNOSTAVNA NABAVA" sheetId="7" r:id="rId4"/>
    <sheet name="Registar UG temeljem OS SDUSJN" sheetId="5" r:id="rId5"/>
  </sheets>
  <externalReferences>
    <externalReference r:id="rId6"/>
  </externalReferences>
  <definedNames>
    <definedName name="DANE">[1]Sheet2!$B$1:$B$2</definedName>
    <definedName name="_xlnm.Print_Area" localSheetId="1">'Reg. UG temeljem OS MZ'!$A$1:$R$9</definedName>
    <definedName name="_xlnm.Print_Area" localSheetId="3">'Registar JEDNOSTAVNA NABAVA'!$A$1:$R$77</definedName>
    <definedName name="_xlnm.Print_Area" localSheetId="2">'Registar UG JAVNA NABAVA'!$A$1:$R$20</definedName>
    <definedName name="_xlnm.Print_Area" localSheetId="4">'Registar UG temeljem OS SDUSJN'!$A$1:$R$22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N20" i="5" s="1"/>
  <c r="N21" i="5" l="1"/>
  <c r="M21" i="5"/>
  <c r="N76" i="7" l="1"/>
  <c r="M76" i="7"/>
  <c r="M72" i="7" l="1"/>
  <c r="N72" i="7"/>
  <c r="M73" i="7"/>
  <c r="N73" i="7"/>
  <c r="M19" i="5" l="1"/>
  <c r="L19" i="3" l="1"/>
  <c r="N19" i="3" s="1"/>
  <c r="M19" i="3" l="1"/>
  <c r="N245" i="2"/>
  <c r="M245" i="2"/>
  <c r="L245" i="2"/>
  <c r="N69" i="7"/>
  <c r="M69" i="7"/>
  <c r="N68" i="7"/>
  <c r="M68" i="7"/>
  <c r="N67" i="7"/>
  <c r="M67" i="7"/>
  <c r="N65" i="7"/>
  <c r="M65" i="7"/>
  <c r="N61" i="7"/>
  <c r="M61" i="7"/>
  <c r="M60" i="7"/>
  <c r="N17" i="5"/>
  <c r="M17" i="5"/>
  <c r="N16" i="5" l="1"/>
  <c r="M16" i="5"/>
  <c r="N51" i="7"/>
  <c r="M51" i="7"/>
  <c r="N49" i="7"/>
  <c r="M49" i="7"/>
  <c r="M57" i="2" l="1"/>
  <c r="N74" i="7" l="1"/>
  <c r="M74" i="7"/>
  <c r="N18" i="3" l="1"/>
  <c r="M18" i="3"/>
  <c r="N75" i="7"/>
  <c r="M75" i="7"/>
  <c r="M54" i="7" l="1"/>
  <c r="N47" i="7" l="1"/>
  <c r="M14" i="5" l="1"/>
  <c r="N14" i="5" s="1"/>
  <c r="M15" i="3" l="1"/>
  <c r="N15" i="3" s="1"/>
  <c r="N42" i="7" l="1"/>
  <c r="L42" i="7"/>
  <c r="M42" i="7" l="1"/>
  <c r="N13" i="3"/>
  <c r="M13" i="3"/>
  <c r="M13" i="5" l="1"/>
  <c r="M12" i="5"/>
  <c r="M11" i="5"/>
  <c r="L8" i="5" l="1"/>
  <c r="M8" i="5" s="1"/>
  <c r="N10" i="5" l="1"/>
  <c r="N9" i="5" l="1"/>
  <c r="M226" i="2" l="1"/>
</calcChain>
</file>

<file path=xl/sharedStrings.xml><?xml version="1.0" encoding="utf-8"?>
<sst xmlns="http://schemas.openxmlformats.org/spreadsheetml/2006/main" count="3238" uniqueCount="1122">
  <si>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</si>
  <si>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</si>
  <si>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</si>
  <si>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</si>
  <si>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</si>
  <si>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</si>
  <si>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</si>
  <si>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</si>
  <si>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</si>
  <si>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</si>
  <si>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</si>
  <si>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</si>
  <si>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</si>
  <si>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</si>
  <si>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</si>
  <si>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</si>
  <si>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Red br</t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</si>
  <si>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</si>
  <si>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</si>
  <si>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</si>
  <si>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</si>
  <si>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</si>
  <si>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</si>
  <si>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</si>
  <si>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</si>
  <si>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</si>
  <si>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</si>
  <si>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</si>
  <si>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Ukupni iznos s PDV-om</t>
  </si>
  <si>
    <t>Datum izvršenja</t>
  </si>
  <si>
    <t>Ukupni isplaćeni iznos s PDV-om</t>
  </si>
  <si>
    <t>Obrazloženja</t>
  </si>
  <si>
    <t>Napomena</t>
  </si>
  <si>
    <t xml:space="preserve">Otvoreni postupak </t>
  </si>
  <si>
    <t>17.</t>
  </si>
  <si>
    <t>Broj okvirnog sporazuma</t>
  </si>
  <si>
    <t>39/2018/E-MV</t>
  </si>
  <si>
    <t>Registar Okvirnih sporazuma Ministarstva zdravstva za 2019. godinu</t>
  </si>
  <si>
    <t>Okvirni sporazum lijekovi na listama HZZO-a koji imaju generičke paralele, Grupa 3</t>
  </si>
  <si>
    <t>166/18</t>
  </si>
  <si>
    <t>Okvirni sporazum lijekovi na listama HZZO-a koji imaju generičke paralele, Grupa 4</t>
  </si>
  <si>
    <t>167/18</t>
  </si>
  <si>
    <t>Okvirni sporazum lijekovi na listama HZZO-a koji imaju generičke paralele, Grupa 5</t>
  </si>
  <si>
    <t>168/18</t>
  </si>
  <si>
    <t>Okvirni sporazum lijekovi na listama HZZO-a koji imaju generičke paralele, Grupa 6</t>
  </si>
  <si>
    <t>169/18</t>
  </si>
  <si>
    <t>Okvirni sporazum lijekovi na listama HZZO-a koji imaju generičke paralele, Grupa 10</t>
  </si>
  <si>
    <t>173/18</t>
  </si>
  <si>
    <t>Okvirni sporazum lijekovi na listama HZZO-a koji imaju generičke paralele, Grupa 11</t>
  </si>
  <si>
    <t>174/18</t>
  </si>
  <si>
    <t>Okvirni sporazum lijekovi na listama HZZO-a koji imaju generičke paralele, Grupa 13</t>
  </si>
  <si>
    <t>175/18</t>
  </si>
  <si>
    <t>Okvirni sporazum lijekovi na listama HZZO-a koji imaju generičke paralele, Grupa 14</t>
  </si>
  <si>
    <t>176/18</t>
  </si>
  <si>
    <t>Okvirni sporazum lijekovi na listama HZZO-a koji imaju generičke paralele, Grupa 15</t>
  </si>
  <si>
    <t>177/18</t>
  </si>
  <si>
    <t>Okvirni sporazum lijekovi na listama HZZO-a koji imaju generičke paralele, Grupa 24</t>
  </si>
  <si>
    <t>184/18</t>
  </si>
  <si>
    <t>Okvirni sporazum lijekovi na listama HZZO-a koji imaju generičke paralele, Grupa 28</t>
  </si>
  <si>
    <t>188/18</t>
  </si>
  <si>
    <t>Okvirni sporazum lijekovi na listama HZZO-a koji imaju generičke paralele, Grupa 29</t>
  </si>
  <si>
    <t>189/18</t>
  </si>
  <si>
    <t>Okvirni sporazum lijekovi na listama HZZO-a koji imaju generičke paralele, Grupa 33</t>
  </si>
  <si>
    <t>193/18</t>
  </si>
  <si>
    <t>Okvirni sporazum lijekovi na listama HZZO-a koji imaju generičke paralele, Grupa 34</t>
  </si>
  <si>
    <t>194/18</t>
  </si>
  <si>
    <t>Okvirni sporazum lijekovi na listama HZZO-a koji imaju generičke paralele, Grupa 35</t>
  </si>
  <si>
    <t>195/18</t>
  </si>
  <si>
    <t>Okvirni sporazum lijekovi na listama HZZO-a koji imaju generičke paralele, Grupa 36</t>
  </si>
  <si>
    <t>196/18</t>
  </si>
  <si>
    <t>Okvirni sporazum lijekovi na listama HZZO-a koji imaju generičke paralele, Grupa 37</t>
  </si>
  <si>
    <t>197/18</t>
  </si>
  <si>
    <t>Okvirni sporazum lijekovi na listama HZZO-a koji imaju generičke paralele, Grupa 38</t>
  </si>
  <si>
    <t>198/18</t>
  </si>
  <si>
    <t>Okvirni sporazum lijekovi na listama HZZO-a koji imaju generičke paralele, Grupa 40</t>
  </si>
  <si>
    <t>200/18</t>
  </si>
  <si>
    <t>Okvirni sporazum lijekovi na listama HZZO-a koji imaju generičke paralele, Grupa 51</t>
  </si>
  <si>
    <t>208/18</t>
  </si>
  <si>
    <t>Okvirni sporazum lijekovi na listama HZZO-a koji imaju generičke paralele, Grupa 52</t>
  </si>
  <si>
    <t>209/18</t>
  </si>
  <si>
    <t>Okvirni sporazum lijekovi na listama HZZO-a koji imaju generičke paralele, Grupa 55</t>
  </si>
  <si>
    <t>212/18</t>
  </si>
  <si>
    <t>Okvirni sporazum lijekovi na listama HZZO-a koji imaju generičke paralele, Grupa 59</t>
  </si>
  <si>
    <t>216/18</t>
  </si>
  <si>
    <t>Okvirni sporazum lijekovi na listama HZZO-a koji imaju generičke paralele, Grupa 60</t>
  </si>
  <si>
    <t>217/18</t>
  </si>
  <si>
    <t>Okvirni sporazum lijekovi na listama HZZO-a koji imaju generičke paralele, Grupa 64</t>
  </si>
  <si>
    <t>221/18</t>
  </si>
  <si>
    <t>Okvirni sporazum lijekovi na listama HZZO-a koji imaju generičke paralele, Grupa 65</t>
  </si>
  <si>
    <t>222/18</t>
  </si>
  <si>
    <t>Okvirni sporazum lijekovi na listama HZZO-a koji imaju generičke paralele, Grupa 66</t>
  </si>
  <si>
    <t>223/18</t>
  </si>
  <si>
    <t>Okvirni sporazum lijekovi na listama HZZO-a koji imaju generičke paralele, Grupa 67</t>
  </si>
  <si>
    <t>224/18</t>
  </si>
  <si>
    <t>Okvirni sporazum lijekovi na listama HZZO-a koji imaju generičke paralele, Grupa 68</t>
  </si>
  <si>
    <t>225/18</t>
  </si>
  <si>
    <t>Okvirni sporazum lijekovi na listama HZZO-a koji imaju generičke paralele, Grupa 71</t>
  </si>
  <si>
    <t>226/18</t>
  </si>
  <si>
    <t>Okvirni sporazum lijekovi na listama HZZO-a koji imaju generičke paralele, Grupa 72</t>
  </si>
  <si>
    <t>227/18</t>
  </si>
  <si>
    <t>Okvirni sporazum lijekovi na listama HZZO-a koji imaju generičke paralele, Grupa 73</t>
  </si>
  <si>
    <t>228/18</t>
  </si>
  <si>
    <t>Okvirni sporazum lijekovi na listama HZZO-a koji imaju generičke paralele, Grupa 74</t>
  </si>
  <si>
    <t>229/18</t>
  </si>
  <si>
    <t>Okvirni sporazum lijekovi na listama HZZO-a koji imaju generičke paralele, Grupa 76</t>
  </si>
  <si>
    <t>231/18</t>
  </si>
  <si>
    <t>Okvirni sporazum lijekovi na listama HZZO-a koji imaju generičke paralele, Grupa 77</t>
  </si>
  <si>
    <t>232/18</t>
  </si>
  <si>
    <t>Okvirni sporazum lijekovi na listama HZZO-a koji imaju generičke paralele, Grupa 79</t>
  </si>
  <si>
    <t>234/18</t>
  </si>
  <si>
    <t>Okvirni sporazum lijekovi na listama HZZO-a koji imaju generičke paralele, Grupa 80</t>
  </si>
  <si>
    <t>235/18</t>
  </si>
  <si>
    <t>Okvirni sporazum lijekovi na listama HZZO-a koji imaju generičke paralele, Grupa 82</t>
  </si>
  <si>
    <t>237/18</t>
  </si>
  <si>
    <t>Okvirni sporazum lijekovi na listama HZZO-a koji imaju generičke paralele, Grupa 83</t>
  </si>
  <si>
    <t>238/18</t>
  </si>
  <si>
    <t>Okvirni sporazum lijekovi na listama HZZO-a koji imaju generičke paralele, Grupa 85</t>
  </si>
  <si>
    <t>240/18</t>
  </si>
  <si>
    <t>Okvirni sporazum lijekovi na listama HZZO-a koji imaju generičke paralele, Grupa 88</t>
  </si>
  <si>
    <t>243/18</t>
  </si>
  <si>
    <t>Okvirni sporazum lijekovi na listama HZZO-a koji imaju generičke paralele, Grupa 90</t>
  </si>
  <si>
    <t>244/18</t>
  </si>
  <si>
    <t>Okvirni sporazum lijekovi na listama HZZO-a koji imaju generičke paralele, Grupa 91</t>
  </si>
  <si>
    <t>245/18</t>
  </si>
  <si>
    <t>Okvirni sporazum lijekovi na listama HZZO-a koji imaju generičke paralele, Grupa 92</t>
  </si>
  <si>
    <t>246/18</t>
  </si>
  <si>
    <t>Okvirni sporazum lijekovi na listama HZZO-a koji imaju generičke paralele, Grupa 93</t>
  </si>
  <si>
    <t>247/18</t>
  </si>
  <si>
    <t>Okvirni sporazum lijekovi na listama HZZO-a koji imaju generičke paralele, Grupa 94</t>
  </si>
  <si>
    <t>248/18</t>
  </si>
  <si>
    <t>Okvirni sporazum lijekovi na listama HZZO-a koji imaju generičke paralele, Grupa 95</t>
  </si>
  <si>
    <t>249/18</t>
  </si>
  <si>
    <t>Okvirni sporazum lijekovi na listama HZZO-a koji imaju generičke paralele, Grupa 96</t>
  </si>
  <si>
    <t>250/18</t>
  </si>
  <si>
    <t>Okvirni sporazum lijekovi na listama HZZO-a koji imaju generičke paralele, Grupa 97</t>
  </si>
  <si>
    <t>251/18</t>
  </si>
  <si>
    <t>Okvirni sporazum lijekovi na listama HZZO-a koji imaju generičke paralele, Grupa 100</t>
  </si>
  <si>
    <t>254/18</t>
  </si>
  <si>
    <t>Okvirni sporazum lijekovi na listama HZZO-a koji imaju generičke paralele, Grupa 101</t>
  </si>
  <si>
    <t>255/18</t>
  </si>
  <si>
    <t>Okvirni sporazum lijekovi na listama HZZO-a koji imaju generičke paralele, Grupa 102</t>
  </si>
  <si>
    <t>256/18</t>
  </si>
  <si>
    <t>Okvirni sporazum lijekovi na listama HZZO-a koji imaju generičke paralele, Grupa 103</t>
  </si>
  <si>
    <t>257/18</t>
  </si>
  <si>
    <t>Okvirni sporazum lijekovi na listama HZZO-a koji imaju generičke paralele, Grupa 104</t>
  </si>
  <si>
    <t>258/18</t>
  </si>
  <si>
    <t>Okvirni sporazum lijekovi na listama HZZO-a koji imaju generičke paralele, Grupa 105</t>
  </si>
  <si>
    <t>259/18</t>
  </si>
  <si>
    <t>Okvirni sporazum lijekovi na listama HZZO-a koji imaju generičke paralele, Grupa 106</t>
  </si>
  <si>
    <t>260/18</t>
  </si>
  <si>
    <t>Okvirni sporazum lijekovi na listama HZZO-a koji imaju generičke paralele, Grupa 107</t>
  </si>
  <si>
    <t>261/18</t>
  </si>
  <si>
    <t>Okvirni sporazum lijekovi na listama HZZO-a koji imaju generičke paralele, Grupa 108</t>
  </si>
  <si>
    <t>262/18</t>
  </si>
  <si>
    <t>Okvirni sporazum lijekovi na listama HZZO-a koji imaju generičke paralele, Grupa 110</t>
  </si>
  <si>
    <t>263/18</t>
  </si>
  <si>
    <t>Okvirni sporazum lijekovi na listama HZZO-a koji imaju generičke paralele, Grupa 111</t>
  </si>
  <si>
    <t>264/18</t>
  </si>
  <si>
    <t>Okvirni sporazum lijekovi na listama HZZO-a koji imaju generičke paralele, Grupa 112</t>
  </si>
  <si>
    <t>265/18</t>
  </si>
  <si>
    <t>Okvirni sporazum lijekovi na listama HZZO-a koji imaju generičke paralele, Grupa 113</t>
  </si>
  <si>
    <t>266/18</t>
  </si>
  <si>
    <t>Okvirni sporazum lijekovi na listama HZZO-a koji imaju generičke paralele, Grupa 114</t>
  </si>
  <si>
    <t>267/18</t>
  </si>
  <si>
    <t>Okvirni sporazum lijekovi na listama HZZO-a koji imaju generičke paralele, Grupa 116</t>
  </si>
  <si>
    <t>268/18</t>
  </si>
  <si>
    <t>Okvirni sporazum lijekovi na listama HZZO-a koji imaju generičke paralele, Grupa 117</t>
  </si>
  <si>
    <t>269/18</t>
  </si>
  <si>
    <t>Okvirni sporazum lijekovi na listama HZZO-a koji imaju generičke paralele, Grupa 118</t>
  </si>
  <si>
    <t>270/18</t>
  </si>
  <si>
    <t>Okvirni sporazum lijekovi na listama HZZO-a koji imaju generičke paralele, Grupa 119</t>
  </si>
  <si>
    <t>271/18</t>
  </si>
  <si>
    <t>Okvirni sporazum lijekovi na listama HZZO-a koji imaju generičke paralele, Grupa 120</t>
  </si>
  <si>
    <t>272/18</t>
  </si>
  <si>
    <t>Okvirni sporazum lijekovi na listama HZZO-a koji imaju generičke paralele, Grupa 121</t>
  </si>
  <si>
    <t>273/18</t>
  </si>
  <si>
    <t>Okvirni sporazum lijekovi na listama HZZO-a koji imaju generičke paralele, Grupa 123</t>
  </si>
  <si>
    <t>275/18</t>
  </si>
  <si>
    <t>Okvirni sporazum lijekovi na listama HZZO-a koji imaju generičke paralele, Grupa 124</t>
  </si>
  <si>
    <t>276/18</t>
  </si>
  <si>
    <t>Okvirni sporazum lijekovi na listama HZZO-a koji imaju generičke paralele, Grupa 125</t>
  </si>
  <si>
    <t>277/18</t>
  </si>
  <si>
    <t>Okvirni sporazum lijekovi na listama HZZO-a koji imaju generičke paralele, Grupa 126</t>
  </si>
  <si>
    <t>278/18</t>
  </si>
  <si>
    <t>Okvirni sporazum lijekovi na listama HZZO-a koji imaju generičke paralele, Grupa 127</t>
  </si>
  <si>
    <t>279/18</t>
  </si>
  <si>
    <t>Okvirni sporazum lijekovi na listama HZZO-a koji imaju generičke paralele, Grupa 128</t>
  </si>
  <si>
    <t>280/18</t>
  </si>
  <si>
    <t>Okvirni sporazum lijekovi na listama HZZO-a koji imaju generičke paralele, Grupa 129</t>
  </si>
  <si>
    <t>281/18</t>
  </si>
  <si>
    <t>Okvirni sporazum lijekovi na listama HZZO-a koji imaju generičke paralele, Grupa 130</t>
  </si>
  <si>
    <t>282/18</t>
  </si>
  <si>
    <t>Okvirni sporazum lijekovi na listama HZZO-a koji imaju generičke paralele, Grupa 131</t>
  </si>
  <si>
    <t>283/18</t>
  </si>
  <si>
    <t>Okvirni sporazum lijekovi na listama HZZO-a koji imaju generičke paralele, Grupa 134</t>
  </si>
  <si>
    <t>286/18</t>
  </si>
  <si>
    <t>Okvirni sporazum lijekovi na listama HZZO-a koji imaju generičke paralele, Grupa 138</t>
  </si>
  <si>
    <t>290/18</t>
  </si>
  <si>
    <t>Okvirni sporazum lijekovi na listama HZZO-a koji imaju generičke paralele, Grupa 143</t>
  </si>
  <si>
    <t>295/18</t>
  </si>
  <si>
    <t>Okvirni sporazum lijekovi na listama HZZO-a koji imaju generičke paralele, Grupa 144</t>
  </si>
  <si>
    <t>296/18</t>
  </si>
  <si>
    <t>Okvirni sporazum lijekovi na listama HZZO-a koji imaju generičke paralele, Grupa 146</t>
  </si>
  <si>
    <t>297/18</t>
  </si>
  <si>
    <t>Okvirni sporazum lijekovi na listama HZZO-a koji imaju generičke paralele, Grupa 148</t>
  </si>
  <si>
    <t>298/18</t>
  </si>
  <si>
    <t>Okvirni sporazum lijekovi na listama HZZO-a koji imaju generičke paralele, Grupa 150</t>
  </si>
  <si>
    <t>299/18</t>
  </si>
  <si>
    <t>Okvirni sporazum lijekovi na listama HZZO-a koji imaju generičke paralele, Grupa 151</t>
  </si>
  <si>
    <t>300/18</t>
  </si>
  <si>
    <t>Okvirni sporazum lijekovi na listama HZZO-a koji imaju generičke paralele, Grupa 156</t>
  </si>
  <si>
    <t>303/18</t>
  </si>
  <si>
    <t>Okvirni sporazum lijekovi na listama HZZO-a koji imaju generičke paralele, Grupa 159</t>
  </si>
  <si>
    <t>307/18</t>
  </si>
  <si>
    <t>Okvirni sporazum lijekovi na listama HZZO-a koji imaju generičke paralele, Grupa 160</t>
  </si>
  <si>
    <t>308/18</t>
  </si>
  <si>
    <t>Okvirni sporazum lijekovi na listama HZZO-a koji imaju generičke paralele, Grupa 162</t>
  </si>
  <si>
    <t>310/18</t>
  </si>
  <si>
    <t>Okvirni sporazum lijekovi na listama HZZO-a koji imaju generičke paralele, Grupa 164</t>
  </si>
  <si>
    <t>312/18</t>
  </si>
  <si>
    <t>Okvirni sporazum lijekovi na listama HZZO-a koji imaju generičke paralele, Grupa 167</t>
  </si>
  <si>
    <t>315/18</t>
  </si>
  <si>
    <t>Okvirni sporazum lijekovi na listama HZZO-a koji imaju generičke paralele, Grupa 168</t>
  </si>
  <si>
    <t>316/18</t>
  </si>
  <si>
    <t>Okvirni sporazum lijekovi na listama HZZO-a koji imaju generičke paralele, Grupa 174</t>
  </si>
  <si>
    <t>322/18</t>
  </si>
  <si>
    <t>Okvirni sporazum lijekovi na listama HZZO-a koji imaju generičke paralele, Grupa 175</t>
  </si>
  <si>
    <t>323/18</t>
  </si>
  <si>
    <t>Okvirni sporazum lijekovi na listama HZZO-a koji imaju generičke paralele, Grupa 176</t>
  </si>
  <si>
    <t>324/18</t>
  </si>
  <si>
    <t>Okvirni sporazum lijekovi na listama HZZO-a koji imaju generičke paralele, Grupa 184</t>
  </si>
  <si>
    <t>329/18</t>
  </si>
  <si>
    <t>Okvirni sporazum lijekovi na listama HZZO-a koji imaju generičke paralele, Grupa 185</t>
  </si>
  <si>
    <t>330/18</t>
  </si>
  <si>
    <t>Okvirni sporazum lijekovi na listama HZZO-a koji imaju generičke paralele, Grupa 186</t>
  </si>
  <si>
    <t>331/18</t>
  </si>
  <si>
    <t>Okvirni sporazum lijekovi na listama HZZO-a koji imaju generičke paralele, Grupa 190</t>
  </si>
  <si>
    <t>333/18</t>
  </si>
  <si>
    <t>Okvirni sporazum lijekovi na listama HZZO-a koji imaju generičke paralele, Grupa 191</t>
  </si>
  <si>
    <t>334/18</t>
  </si>
  <si>
    <t>Okvirni sporazum lijekovi na listama HZZO-a koji imaju generičke paralele, Grupa 206</t>
  </si>
  <si>
    <t>347/18</t>
  </si>
  <si>
    <t>Okvirni sporazum lijekovi na listama HZZO-a koji imaju generičke paralele, Grupa 214</t>
  </si>
  <si>
    <t>355/18</t>
  </si>
  <si>
    <t>Okvirni sporazum lijekovi na listama HZZO-a koji imaju generičke paralele, Grupa 215</t>
  </si>
  <si>
    <t>356/18</t>
  </si>
  <si>
    <t>Okvirni sporazum lijekovi na listama HZZO-a koji imaju generičke paralele, Grupa 216</t>
  </si>
  <si>
    <t>357/18</t>
  </si>
  <si>
    <t>Okvirni sporazum lijekovi na listama HZZO-a koji imaju generičke paralele, Grupa 220</t>
  </si>
  <si>
    <t>360/18</t>
  </si>
  <si>
    <t>Okvirni sporazum lijekovi na listama HZZO-a koji imaju generičke paralele, Grupa 221</t>
  </si>
  <si>
    <t>361/18</t>
  </si>
  <si>
    <t>Okvirni sporazum lijekovi na listama HZZO-a koji imaju generičke paralele, Grupa 222</t>
  </si>
  <si>
    <t>362/18</t>
  </si>
  <si>
    <t>Okvirni sporazum lijekovi na listama HZZO-a koji imaju generičke paralele, Grupa 223</t>
  </si>
  <si>
    <t>363/18</t>
  </si>
  <si>
    <t>Okvirni sporazum lijekovi na listama HZZO-a koji imaju generičke paralele, Grupa 227</t>
  </si>
  <si>
    <t>367/18</t>
  </si>
  <si>
    <t>Okvirni sporazum lijekovi na listama HZZO-a koji imaju generičke paralele, Grupa 228</t>
  </si>
  <si>
    <t>368/18</t>
  </si>
  <si>
    <t>Okvirni sporazum lijekovi na listama HZZO-a koji imaju generičke paralele, Grupa 229</t>
  </si>
  <si>
    <t>369/18</t>
  </si>
  <si>
    <t>Okvirni sporazum lijekovi na listama HZZO-a koji imaju generičke paralele, Grupa 235</t>
  </si>
  <si>
    <t>375/18</t>
  </si>
  <si>
    <t>Okvirni sporazum lijekovi na listama HZZO-a koji imaju generičke paralele, Grupa 236</t>
  </si>
  <si>
    <t>376/18</t>
  </si>
  <si>
    <t>Okvirni sporazum lijekovi na listama HZZO-a koji imaju generičke paralele, Grupa 237</t>
  </si>
  <si>
    <t>377/18</t>
  </si>
  <si>
    <t>Okvirni sporazum lijekovi na listama HZZO-a koji imaju generičke paralele, Grupa 241</t>
  </si>
  <si>
    <t>381/18</t>
  </si>
  <si>
    <t>Okvirni sporazum lijekovi na listama HZZO-a koji imaju generičke paralele, Grupa 247</t>
  </si>
  <si>
    <t>388/18</t>
  </si>
  <si>
    <t>Okvirni sporazum lijekovi na listama HZZO-a koji imaju generičke paralele, Grupa 248</t>
  </si>
  <si>
    <t>389/18</t>
  </si>
  <si>
    <t>Okvirni sporazum lijekovi na listama HZZO-a koji imaju generičke paralele, Grupa 249</t>
  </si>
  <si>
    <t>390/18</t>
  </si>
  <si>
    <t>Okvirni sporazum lijekovi na listama HZZO-a koji imaju generičke paralele, Grupa 251</t>
  </si>
  <si>
    <t>392/18</t>
  </si>
  <si>
    <t>Okvirni sporazum lijekovi na listama HZZO-a koji imaju generičke paralele, Grupa 252</t>
  </si>
  <si>
    <t>393/18</t>
  </si>
  <si>
    <t>Okvirni sporazum lijekovi na listama HZZO-a koji imaju generičke paralele, Grupa 257</t>
  </si>
  <si>
    <t>394/18</t>
  </si>
  <si>
    <t>Okvirni sporazum lijekovi na listama HZZO-a koji imaju generičke paralele, Grupa 260</t>
  </si>
  <si>
    <t>397/18</t>
  </si>
  <si>
    <t>Okvirni sporazum lijekovi na listama HZZO-a koji imaju generičke paralele, Grupa 263</t>
  </si>
  <si>
    <t>399/18</t>
  </si>
  <si>
    <t>Okvirni sporazum lijekovi na listama HZZO-a koji imaju generičke paralele, Grupa 264</t>
  </si>
  <si>
    <t>400/18</t>
  </si>
  <si>
    <t>Okvirni sporazum lijekovi na listama HZZO-a koji imaju generičke paralele, Grupa 266</t>
  </si>
  <si>
    <t>402/18</t>
  </si>
  <si>
    <t>Okvirni sporazum lijekovi na listama HZZO-a koji imaju generičke paralele, Grupa 267</t>
  </si>
  <si>
    <t>403/18</t>
  </si>
  <si>
    <t>Okvirni sporazum lijekovi na listama HZZO-a koji imaju generičke paralele, Grupa 271</t>
  </si>
  <si>
    <t>407/18</t>
  </si>
  <si>
    <t>Okvirni sporazum lijekovi na listama HZZO-a koji imaju generičke paralele, Grupa 272</t>
  </si>
  <si>
    <t>408/18</t>
  </si>
  <si>
    <t>Okvirni sporazum lijekovi na listama HZZO-a koji imaju generičke paralele, Grupa 281</t>
  </si>
  <si>
    <t>417/18</t>
  </si>
  <si>
    <t>Okvirni sporazum lijekovi na listama HZZO-a koji imaju generičke paralele, Grupa 284</t>
  </si>
  <si>
    <t>418/18</t>
  </si>
  <si>
    <t>Okvirni sporazum lijekovi na listama HZZO-a koji imaju generičke paralele, Grupa 289</t>
  </si>
  <si>
    <t>421/18</t>
  </si>
  <si>
    <t>Okvirni sporazum lijekovi na listama HZZO-a koji imaju generičke paralele, Grupa 292</t>
  </si>
  <si>
    <t>424/18</t>
  </si>
  <si>
    <t>Okvirni sporazum lijekovi na listama HZZO-a koji imaju generičke paralele, Grupa 293</t>
  </si>
  <si>
    <t>425/18</t>
  </si>
  <si>
    <t>Okvirni sporazum lijekovi na listama HZZO-a koji imaju generičke paralele, Grupa 294</t>
  </si>
  <si>
    <t>426/18</t>
  </si>
  <si>
    <t>Okvirni sporazum lijekovi na listama HZZO-a koji imaju generičke paralele, Grupa 296</t>
  </si>
  <si>
    <t>428/18</t>
  </si>
  <si>
    <t>Okvirni sporazum lijekovi na listama HZZO-a koji imaju generičke paralele, Grupa 297</t>
  </si>
  <si>
    <t>429/18</t>
  </si>
  <si>
    <t>Okvirni sporazum lijekovi na listama HZZO-a koji imaju generičke paralele, Grupa 298</t>
  </si>
  <si>
    <t>430/18</t>
  </si>
  <si>
    <t>Okvirni sporazum lijekovi na listama HZZO-a koji imaju generičke paralele, Grupa 299</t>
  </si>
  <si>
    <t>431/18</t>
  </si>
  <si>
    <t>Okvirni sporazum lijekovi na listama HZZO-a koji imaju generičke paralele, Grupa 300</t>
  </si>
  <si>
    <t>432/18</t>
  </si>
  <si>
    <t>Okvirni sporazum lijekovi na listama HZZO-a koji imaju generičke paralele, Grupa 301</t>
  </si>
  <si>
    <t>433/18</t>
  </si>
  <si>
    <t>Okvirni sporazum lijekovi na listama HZZO-a koji imaju generičke paralele, Grupa 302</t>
  </si>
  <si>
    <t>434/18</t>
  </si>
  <si>
    <t>Okvirni sporazum lijekovi na listama HZZO-a koji imaju generičke paralele, Grupa 304</t>
  </si>
  <si>
    <t>436/18</t>
  </si>
  <si>
    <t>Okvirni sporazum lijekovi na listama HZZO-a koji imaju generičke paralele, Grupa 306</t>
  </si>
  <si>
    <t>437/18</t>
  </si>
  <si>
    <t>Okvirni sporazum lijekovi na listama HZZO-a koji imaju generičke paralele, Grupa 307</t>
  </si>
  <si>
    <t>438/18</t>
  </si>
  <si>
    <t>Okvirni sporazum lijekovi na listama HZZO-a koji imaju generičke paralele, Grupa 308</t>
  </si>
  <si>
    <t>439/18</t>
  </si>
  <si>
    <t>Okvirni sporazum lijekovi na listama HZZO-a koji imaju generičke paralele, Grupa 309</t>
  </si>
  <si>
    <t>440/18</t>
  </si>
  <si>
    <t>Okvirni sporazum lijekovi na listama HZZO-a koji imaju generičke paralele, Grupa 314</t>
  </si>
  <si>
    <t>445/18</t>
  </si>
  <si>
    <t>Okvirni sporazum lijekovi na listama HZZO-a koji imaju generičke paralele, Grupa 316</t>
  </si>
  <si>
    <t>447/18</t>
  </si>
  <si>
    <t>Okvirni sporazum lijekovi na listama HZZO-a koji imaju generičke paralele, Grupa 317</t>
  </si>
  <si>
    <t>448/18</t>
  </si>
  <si>
    <t>Okvirni sporazum lijekovi na listama HZZO-a koji imaju generičke paralele, Grupa 318</t>
  </si>
  <si>
    <t>449/18</t>
  </si>
  <si>
    <t>Okvirni sporazum lijekovi na listama HZZO-a koji imaju generičke paralele, Grupa 319</t>
  </si>
  <si>
    <t>450/18</t>
  </si>
  <si>
    <t>Okvirni sporazum lijekovi na listama HZZO-a koji imaju generičke paralele, Grupa 320</t>
  </si>
  <si>
    <t>451/18</t>
  </si>
  <si>
    <t>Okvirni sporazum lijekovi na listama HZZO-a koji imaju generičke paralele, Grupa 321</t>
  </si>
  <si>
    <t>452/18</t>
  </si>
  <si>
    <t>Okvirni sporazum lijekovi na listama HZZO-a koji imaju generičke paralele, Grupa 322</t>
  </si>
  <si>
    <t>453/18</t>
  </si>
  <si>
    <t>Okvirni sporazum lijekovi na listama HZZO-a koji imaju generičke paralele, Grupa 323</t>
  </si>
  <si>
    <t>454/18</t>
  </si>
  <si>
    <t>Okvirni sporazum lijekovi na listama HZZO-a koji imaju generičke paralele, Grupa 324</t>
  </si>
  <si>
    <t>455/18</t>
  </si>
  <si>
    <t>Okvirni sporazum lijekovi na listama HZZO-a koji imaju generičke paralele, Grupa 325</t>
  </si>
  <si>
    <t>456/18</t>
  </si>
  <si>
    <t>Okvirni sporazum lijekovi na listama HZZO-a koji imaju generičke paralele, Grupa 327</t>
  </si>
  <si>
    <t>458/18</t>
  </si>
  <si>
    <t>Okvirni sporazum lijekovi na listama HZZO-a koji imaju generičke paralele, Grupa 328</t>
  </si>
  <si>
    <t>459/18</t>
  </si>
  <si>
    <t>Okvirni sporazum lijekovi na listama HZZO-a koji imaju generičke paralele, Grupa 329</t>
  </si>
  <si>
    <t>460/18</t>
  </si>
  <si>
    <t>Okvirni sporazum lijekovi na listama HZZO-a koji imaju generičke paralele, Grupa 331</t>
  </si>
  <si>
    <t>462/18</t>
  </si>
  <si>
    <t>Okvirni sporazum lijekovi na listama HZZO-a koji imaju generičke paralele, Grupa 333</t>
  </si>
  <si>
    <t>464/18</t>
  </si>
  <si>
    <t>Okvirni sporazum lijekovi na listama HZZO-a koji imaju generičke paralele, Grupa 340</t>
  </si>
  <si>
    <t>472/18</t>
  </si>
  <si>
    <t>Okvirni sporazum lijekovi na listama HZZO-a koji imaju generičke paralele, Grupa 342</t>
  </si>
  <si>
    <t>474/18</t>
  </si>
  <si>
    <t>Okvirni sporazum lijekovi na listama HZZO-a koji imaju generičke paralele, Grupa 343</t>
  </si>
  <si>
    <t>475/18</t>
  </si>
  <si>
    <t>Okvirni sporazum lijekovi na listama HZZO-a koji imaju generičke paralele, Grupa 344</t>
  </si>
  <si>
    <t>476/18</t>
  </si>
  <si>
    <t>Okvirni sporazum lijekovi na listama HZZO-a koji imaju generičke paralele, Grupa 346</t>
  </si>
  <si>
    <t>478/18</t>
  </si>
  <si>
    <t>Okvirni sporazum lijekovi na listama HZZO-a koji imaju generičke paralele, Grupa 350</t>
  </si>
  <si>
    <t>482/18</t>
  </si>
  <si>
    <t>Okvirni sporazum lijekovi na listama HZZO-a koji imaju generičke paralele, Grupa 355</t>
  </si>
  <si>
    <t>487/18</t>
  </si>
  <si>
    <t>Okvirni sporazum lijekovi na listama HZZO-a koji imaju generičke paralele, Grupa 356</t>
  </si>
  <si>
    <t>488/18</t>
  </si>
  <si>
    <t>Okvirni sporazum lijekovi na listama HZZO-a koji imaju generičke paralele, Grupa 357</t>
  </si>
  <si>
    <t>489/18</t>
  </si>
  <si>
    <t>Okvirni sporazum lijekovi na listama HZZO-a koji imaju generičke paralele, Grupa 358</t>
  </si>
  <si>
    <t>490/18</t>
  </si>
  <si>
    <t>Okvirni sporazum lijekovi na listama HZZO-a koji imaju generičke paralele, Grupa 363</t>
  </si>
  <si>
    <t>495/18</t>
  </si>
  <si>
    <t>Okvirni sporazum lijekovi na listama HZZO-a koji imaju generičke paralele, Grupa 371</t>
  </si>
  <si>
    <t>503/18</t>
  </si>
  <si>
    <t>Okvirni sporazum lijekovi na listama HZZO-a koji imaju generičke paralele, Grupa 378</t>
  </si>
  <si>
    <t>510/18</t>
  </si>
  <si>
    <t>Okvirni sporazum lijekovi na listama HZZO-a koji imaju generičke paralele, Grupa 379</t>
  </si>
  <si>
    <t>511/18</t>
  </si>
  <si>
    <t>Okvirni sporazum lijekovi na listama HZZO-a koji imaju generičke paralele, Grupa 380</t>
  </si>
  <si>
    <t>512/18</t>
  </si>
  <si>
    <t>Okvirni sporazum lijekovi na listama HZZO-a koji imaju generičke paralele, Grupa 381</t>
  </si>
  <si>
    <t>513/18</t>
  </si>
  <si>
    <t>Okvirni sporazum lijekovi na listama HZZO-a koji imaju generičke paralele, Grupa 382</t>
  </si>
  <si>
    <t>514/18</t>
  </si>
  <si>
    <t>Okvirni sporazum lijekovi na listama HZZO-a koji imaju generičke paralele, Grupa 384</t>
  </si>
  <si>
    <t>516/18</t>
  </si>
  <si>
    <t>Okvirni sporazum lijekovi na listama HZZO-a koji imaju generičke paralele, Grupa 386</t>
  </si>
  <si>
    <t>518/18</t>
  </si>
  <si>
    <t>Okvirni sporazum lijekovi na listama HZZO-a koji imaju generičke paralele, Grupa 387</t>
  </si>
  <si>
    <t>519/18</t>
  </si>
  <si>
    <t>Okvirni sporazum lijekovi na listama HZZO-a koji imaju generičke paralele, Grupa 388</t>
  </si>
  <si>
    <t>520/18</t>
  </si>
  <si>
    <t>Okvirni sporazum lijekovi na listama HZZO-a koji imaju generičke paralele, Grupa 390</t>
  </si>
  <si>
    <t>522/18</t>
  </si>
  <si>
    <t>Okvirni sporazum lijekovi na listama HZZO-a koji imaju generičke paralele, Grupa 392</t>
  </si>
  <si>
    <t>524/18</t>
  </si>
  <si>
    <t>Okvirni sporazum lijekovi na listama HZZO-a koji imaju generičke paralele, Grupa 396</t>
  </si>
  <si>
    <t>525/18</t>
  </si>
  <si>
    <t>Okvirni sporazum lijekovi na listama HZZO-a koji imaju generičke paralele, Grupa 397</t>
  </si>
  <si>
    <t>526/18</t>
  </si>
  <si>
    <t>Okvirni sporazum lijekovi na listama HZZO-a koji imaju generičke paralele, Grupa 398</t>
  </si>
  <si>
    <t>527/18</t>
  </si>
  <si>
    <t>Okvirni sporazum lijekovi na listama HZZO-a koji imaju generičke paralele, Grupa 399</t>
  </si>
  <si>
    <t>528/18</t>
  </si>
  <si>
    <t>Okvirni sporazum lijekovi na listama HZZO-a koji imaju generičke paralele, Grupa 401</t>
  </si>
  <si>
    <t>529/18</t>
  </si>
  <si>
    <t>Okvirni sporazum lijekovi na listama HZZO-a koji imaju generičke paralele, Grupa 402</t>
  </si>
  <si>
    <t>530/18</t>
  </si>
  <si>
    <t>Okvirni sporazum lijekovi na listama HZZO-a koji imaju generičke paralele, Grupa 415</t>
  </si>
  <si>
    <t>541/18</t>
  </si>
  <si>
    <t>Okvirni sporazum lijekovi na listama HZZO-a koji imaju generičke paralele, Grupa 417</t>
  </si>
  <si>
    <t>543/18</t>
  </si>
  <si>
    <t>Okvirni sporazum lijekovi na listama HZZO-a koji imaju generičke paralele, Grupa 420</t>
  </si>
  <si>
    <t>544/18</t>
  </si>
  <si>
    <t>Okvirni sporazum lijekovi na listama HZZO-a koji imaju generičke paralele, Grupa 422</t>
  </si>
  <si>
    <t>546/18</t>
  </si>
  <si>
    <t>Okvirni sporazum lijekovi na listama HZZO-a koji imaju generičke paralele, Grupa 423</t>
  </si>
  <si>
    <t>547/18</t>
  </si>
  <si>
    <t>Okvirni sporazum lijekovi na listama HZZO-a koji imaju generičke paralele, Grupa 424</t>
  </si>
  <si>
    <t>548/18</t>
  </si>
  <si>
    <t>Okvirni sporazum lijekovi na listama HZZO-a koji imaju generičke paralele, Grupa 425</t>
  </si>
  <si>
    <t>549/18</t>
  </si>
  <si>
    <t>Okvirni sporazum lijekovi na listama HZZO-a koji imaju generičke paralele, Grupa 428</t>
  </si>
  <si>
    <t>551/18</t>
  </si>
  <si>
    <t>Okvirni sporazum lijekovi na listama HZZO-a koji imaju generičke paralele, Grupa 429</t>
  </si>
  <si>
    <t>552/18</t>
  </si>
  <si>
    <t>Okvirni sporazum lijekovi na listama HZZO-a koji imaju generičke paralele, Grupa 432</t>
  </si>
  <si>
    <t>555/18</t>
  </si>
  <si>
    <t>Okvirni sporazum lijekovi na listama HZZO-a koji imaju generičke paralele, Grupa 433</t>
  </si>
  <si>
    <t>556/18</t>
  </si>
  <si>
    <t>Okvirni sporazum lijekovi na listama HZZO-a koji imaju generičke paralele, Grupa 434</t>
  </si>
  <si>
    <t>557/18</t>
  </si>
  <si>
    <t>Okvirni sporazum lijekovi na listama HZZO-a koji imaju generičke paralele, Grupa 435</t>
  </si>
  <si>
    <t>558/18</t>
  </si>
  <si>
    <t>Okvirni sporazum lijekovi na listama HZZO-a koji imaju generičke paralele, Grupa 437</t>
  </si>
  <si>
    <t>560/18</t>
  </si>
  <si>
    <t>Okvirni sporazum lijekovi na listama HZZO-a koji imaju generičke paralele, Grupa 438</t>
  </si>
  <si>
    <t>561/18</t>
  </si>
  <si>
    <t>Okvirni sporazum lijekovi na listama HZZO-a koji imaju generičke paralele, Grupa 439</t>
  </si>
  <si>
    <t>562/18</t>
  </si>
  <si>
    <t>Okvirni sporazum lijekovi na listama HZZO-a koji imaju generičke paralele, Grupa 442</t>
  </si>
  <si>
    <t>565/18</t>
  </si>
  <si>
    <t>Okvirni sporazum lijekovi na listama HZZO-a koji imaju generičke paralele, Grupa 443</t>
  </si>
  <si>
    <t>566/18</t>
  </si>
  <si>
    <t>Okvirni sporazum lijekovi na listama HZZO-a koji imaju generičke paralele, Grupa 444</t>
  </si>
  <si>
    <t>567/18</t>
  </si>
  <si>
    <t>Okvirni sporazum lijekovi na listama HZZO-a koji imaju generičke paralele, Grupa 446</t>
  </si>
  <si>
    <t>569/18</t>
  </si>
  <si>
    <t>Okvirni sporazum lijekovi na listama HZZO-a koji imaju generičke paralele, Grupa 448</t>
  </si>
  <si>
    <t>571/18</t>
  </si>
  <si>
    <t>Okvirni sporazum lijekovi na listama HZZO-a koji imaju generičke paralele, Grupa 449</t>
  </si>
  <si>
    <t>572/18</t>
  </si>
  <si>
    <t>Okvirni sporazum lijekovi na listama HZZO-a koji imaju generičke paralele, Grupa 450</t>
  </si>
  <si>
    <t>573/18</t>
  </si>
  <si>
    <t>Okvirni sporazum lijekovi na listama HZZO-a koji imaju generičke paralele, Grupa 451</t>
  </si>
  <si>
    <t>574/18</t>
  </si>
  <si>
    <t>Okvirni sporazum lijekovi na listama HZZO-a koji imaju generičke paralele, Grupa 452</t>
  </si>
  <si>
    <t>575/18</t>
  </si>
  <si>
    <t>Okvirni sporazum lijekovi na listama HZZO-a koji imaju generičke paralele, Grupa 454</t>
  </si>
  <si>
    <t>576/18</t>
  </si>
  <si>
    <t>Okvirni sporazum lijekovi na listama HZZO-a koji imaju generičke paralele, Grupa 455</t>
  </si>
  <si>
    <t>577/18</t>
  </si>
  <si>
    <t>31/2018/E-VV</t>
  </si>
  <si>
    <t>32/2018/E-VV</t>
  </si>
  <si>
    <t>31/2018/E-MV</t>
  </si>
  <si>
    <t>33/2018/E-VV</t>
  </si>
  <si>
    <t>34/2018/E-VV</t>
  </si>
  <si>
    <t>35/2018/E-VV</t>
  </si>
  <si>
    <t>36/2018/E-VV</t>
  </si>
  <si>
    <t>37/2018/E-VV</t>
  </si>
  <si>
    <t>38/2018/E-VV</t>
  </si>
  <si>
    <t>PHOENIX FARMACIJA d.o.o., OIB: 36755252122</t>
  </si>
  <si>
    <t>1 godina</t>
  </si>
  <si>
    <t>2019/S 0F3-0001343</t>
  </si>
  <si>
    <t>2019/S 0F3-0001360</t>
  </si>
  <si>
    <t>2019/S 0F3-0001396</t>
  </si>
  <si>
    <t>2019/S 0F3-0001422</t>
  </si>
  <si>
    <t>2019/S 0F3-0001469</t>
  </si>
  <si>
    <t>2019/S 0F3-0001435</t>
  </si>
  <si>
    <t>2019/S 0F3-0001475</t>
  </si>
  <si>
    <t>2019/S 0F3-0001477</t>
  </si>
  <si>
    <t>2019/S 0F3-0001478</t>
  </si>
  <si>
    <t>2019/S 0F3-0001479</t>
  </si>
  <si>
    <t>Okvirni sporazum lijekovi na listama HZZO-a koji imaju generičke paralele, Grupa 207</t>
  </si>
  <si>
    <t>OS-5/19</t>
  </si>
  <si>
    <t>2019/S 0F3-0006759</t>
  </si>
  <si>
    <t>MEDICAL INTERTRADE d.o.o., OIB: 04492664153</t>
  </si>
  <si>
    <t>Broj ugovora</t>
  </si>
  <si>
    <t>Broj ugovora/ narudžbenice</t>
  </si>
  <si>
    <t>Registar ugovora o javnoj nabavi za 2019. godinu</t>
  </si>
  <si>
    <t>Registar ugovora o jednostavnoj nabavi za 2019. godinu</t>
  </si>
  <si>
    <t>Registar ugovora temeljem Okvirnih sporazuma Središnjeg državnog ureda za središnju javnu nabavu za 2019. godinu</t>
  </si>
  <si>
    <t>Ugovor o nabavi i isporuci potrošnog materijala Grupa 4- Pribor za čišćenje i pribor za jelo i piće (za jednokratnu upotrebu)</t>
  </si>
  <si>
    <t>UG-1/19</t>
  </si>
  <si>
    <t>nema</t>
  </si>
  <si>
    <t>09.01.2019.</t>
  </si>
  <si>
    <t>31.12.2019.</t>
  </si>
  <si>
    <t>UG-2/19</t>
  </si>
  <si>
    <t>22.01.2019.</t>
  </si>
  <si>
    <t>do 28.09.2019.</t>
  </si>
  <si>
    <t>Opskrba električnom energijom</t>
  </si>
  <si>
    <t>UG-12/19</t>
  </si>
  <si>
    <t>19.03.2019.</t>
  </si>
  <si>
    <t>HEP Opskrba d.o.o., OIB: 63073332379</t>
  </si>
  <si>
    <t>UG-14/19</t>
  </si>
  <si>
    <t>Nabava blokovske tiskane robe i tiskanica za 2019. godinu</t>
  </si>
  <si>
    <t>584/18</t>
  </si>
  <si>
    <t>11/2018-E/JN</t>
  </si>
  <si>
    <t>Jednostavna nabava</t>
  </si>
  <si>
    <t>02.01.2019.</t>
  </si>
  <si>
    <t>1.1.2019. do 31.12.2019.</t>
  </si>
  <si>
    <t>23.01.2019.</t>
  </si>
  <si>
    <t>Ugovor za redovito mjesečno i interventno održavanje koso podizne sklopive platforme za prijevoz osoba s invaliditetom i smanjene pokretljivosti za potrebe Ministarstva zdravstva</t>
  </si>
  <si>
    <t>UG-3/19</t>
  </si>
  <si>
    <t>UG-4/19</t>
  </si>
  <si>
    <t>95/2018-E/JN</t>
  </si>
  <si>
    <t>14.2.2019. do 13.2.2020.</t>
  </si>
  <si>
    <t>05.02.2019.</t>
  </si>
  <si>
    <t>Ugovor o pregledu poštanskih pošiljaka radi sigurnosti i zaštite</t>
  </si>
  <si>
    <t>UG-6/19</t>
  </si>
  <si>
    <t>07.02.2019.</t>
  </si>
  <si>
    <t>12.02.2019.</t>
  </si>
  <si>
    <t>I. Dodatak ugovoru o javnoj nabavi blokovske tiskane robe i tiskanica za potrebe MZ</t>
  </si>
  <si>
    <t>UG-7/19</t>
  </si>
  <si>
    <t>do 31.12.2019.</t>
  </si>
  <si>
    <t>Nabava usluga tehničkog savjetovanja pripreme i planiranja realizacije Nacionalne dječje bolnice</t>
  </si>
  <si>
    <t>UG-10/19</t>
  </si>
  <si>
    <t>44/19-JN</t>
  </si>
  <si>
    <t>11.03.2019.</t>
  </si>
  <si>
    <t>UG-11/19</t>
  </si>
  <si>
    <t>51/19-JN</t>
  </si>
  <si>
    <t>21.03.2019.</t>
  </si>
  <si>
    <t>Ugovor o nabavi usluge najma osobnih automobila</t>
  </si>
  <si>
    <t>UG-15/19</t>
  </si>
  <si>
    <t>52/19-JN</t>
  </si>
  <si>
    <t>26.03.2019.</t>
  </si>
  <si>
    <t>Ugovor o nabavi usluge održavanja IT sustava u Ministarstvu zdravstva</t>
  </si>
  <si>
    <t>UG-16/19</t>
  </si>
  <si>
    <t>49/19-JN</t>
  </si>
  <si>
    <t>04.04.2019.</t>
  </si>
  <si>
    <t>4.4.2019. do 4.4.2020.</t>
  </si>
  <si>
    <t>CompING d.o.o., OIB: 09201087238</t>
  </si>
  <si>
    <t>2019/ 0BU-00386</t>
  </si>
  <si>
    <t>Ugovor o nabavi usluga izobrazbe državnih službenika Ministarstva zdravstva putem održavanja tečaja engleskog jezika</t>
  </si>
  <si>
    <t>UG-20/19</t>
  </si>
  <si>
    <t>32/19-JN</t>
  </si>
  <si>
    <t>15.04.2019.</t>
  </si>
  <si>
    <t>2019/ 0BU-00469</t>
  </si>
  <si>
    <t>Ugovor o nabavi  pružanja usluge organizacije dvije konferencije za medije i usluga odnosa s javnošću s ciljem promocije početne i završne faze izrade projektne dokumentacije za izgradnju nacionalne dječje bolnice u Zagrebu</t>
  </si>
  <si>
    <t>UG-21/19</t>
  </si>
  <si>
    <t>60/19-JN</t>
  </si>
  <si>
    <t>29.03.2019.</t>
  </si>
  <si>
    <t>4 godine</t>
  </si>
  <si>
    <t>Manjgura d.o.o., OIB: 75231721925</t>
  </si>
  <si>
    <t>I. Dodatak ugovoru broj: 148/18 o javnoj nabavi roba za nabavu linearnog akceleratora i sustava za planiranje radioterapije za Klinički bolnički centar Zagreb sa servisiranjem i održavanjem u punoj funkciji</t>
  </si>
  <si>
    <t>UG-8/19</t>
  </si>
  <si>
    <t>EVRO: 16/2015/E-VV</t>
  </si>
  <si>
    <t>Otvoreni postupak</t>
  </si>
  <si>
    <t>Usluga održavanja aplikativnog dijela sustava e-Liste čekanja, e-Naručivanje i e-Prioritetno naručivanje</t>
  </si>
  <si>
    <t>UG-9/19</t>
  </si>
  <si>
    <t>26.02.2019.</t>
  </si>
  <si>
    <t>IN2 d.o.o., OIB: 68195665956</t>
  </si>
  <si>
    <t>2019/S 0F3-0010712</t>
  </si>
  <si>
    <t>I. Aneks Ugovora o nabavi usluga održavanja i nadogradnje programske osnovice središnjeg dijela integriranog informacijskog sustava CEZIH u razdoblju od dvije godine od sklapanja Ugovora</t>
  </si>
  <si>
    <t>UG-13/19</t>
  </si>
  <si>
    <t>EVUS: 08/2017/E-VV</t>
  </si>
  <si>
    <t>ERICSSON NIKOLA TESLA d.d., OIB: 84214771175</t>
  </si>
  <si>
    <t>Izmjena osoba za praćenje ispunjenja ugovornih obveza</t>
  </si>
  <si>
    <t>Ugovor o javnoj nabavi dijelova i pribora za vozila i njihove motore i održavanje i servisiranje službenih automobila Ministarstva zdravstva u 2019. godini, grupa 1.</t>
  </si>
  <si>
    <t>UG-17/19</t>
  </si>
  <si>
    <t>39/19-OP</t>
  </si>
  <si>
    <t>01.04.2019.</t>
  </si>
  <si>
    <t>2019/S 0F3-0016645</t>
  </si>
  <si>
    <t>Ugovor o javnoj nabavi dijelova i pribora za vozila i njihove motore i održavanje i servisiranje službenih automobila Ministarstva zdravstva u 2019. godini, grupa 2.</t>
  </si>
  <si>
    <t>UG-18/19</t>
  </si>
  <si>
    <t>Autoservis i trgovina Bertović, OIB: 37215946135</t>
  </si>
  <si>
    <t>26.02.2019. do 26.02.2020.</t>
  </si>
  <si>
    <t>21.03.2019. do 21.12.2019.</t>
  </si>
  <si>
    <t>01.04.2019. do 31.12.2019. ili do sklapanja OS SDUSJN</t>
  </si>
  <si>
    <t>INSAKO d.o.o., OIB: 39851720584</t>
  </si>
  <si>
    <t>AKD-Zaštita d.o.o., OIB: 09253797076</t>
  </si>
  <si>
    <t>01.04.2019. do 31.03.2020.</t>
  </si>
  <si>
    <t>I. Dodatak ugovoru o nabavi zaštitarskih usluga za potrebe Ministarstva zdravstva Republike Hrvatske 2. grupa za Korisnike 2: Tjelesna zaštita na lokacijama u Zagrebu</t>
  </si>
  <si>
    <t>0.</t>
  </si>
  <si>
    <t>Narodne novine d.d., OIB: 64546066176</t>
  </si>
  <si>
    <t>HP-Hrvatska pošta d.d., OIB: 87311810356</t>
  </si>
  <si>
    <t>Makromikro grupa d.o.o., OIB: 50467974870</t>
  </si>
  <si>
    <t>Nova Gratia d.o.o., OIB: 66126775778</t>
  </si>
  <si>
    <t>24.01.2019.</t>
  </si>
  <si>
    <t>14.01.2019.</t>
  </si>
  <si>
    <t>25.01.2019.</t>
  </si>
  <si>
    <t>MEDICEM-SERVIS d.o.o., OIB: 58386011221</t>
  </si>
  <si>
    <t>ALTEDA d.o.o., OIB: 53019467114</t>
  </si>
  <si>
    <t>Izmjena lokacije isporuke</t>
  </si>
  <si>
    <t>9/2017</t>
  </si>
  <si>
    <t>5/2018</t>
  </si>
  <si>
    <t>Sklapanje ugovora na temelju Okvirnog sporazuma SDUSJN 5/2018-4</t>
  </si>
  <si>
    <t>Izmjena jedinične cijene sata za pružene usluge</t>
  </si>
  <si>
    <t>04/2016</t>
  </si>
  <si>
    <t>Sklapanje ugovora na temelju Okvirnog sporazuma SDUSJN 4/2016-2</t>
  </si>
  <si>
    <t>Ugovor o nabavi pneumatika za motorna vozila s uslugama zamjene, čuvanja i zbrinjavanja Grupa 1 – Grad Zagreb i Zagrebačka županija</t>
  </si>
  <si>
    <t>PNEUMATIK d.o.o., OIB: 68256909072</t>
  </si>
  <si>
    <t>8/2018</t>
  </si>
  <si>
    <t>27.03.2019.</t>
  </si>
  <si>
    <t>27.03.2019. do 26.03.2021.</t>
  </si>
  <si>
    <t>2016/S 002-0026675</t>
  </si>
  <si>
    <t> 2019/ 0BU-00380</t>
  </si>
  <si>
    <t>2019/ 0BU-00378</t>
  </si>
  <si>
    <t>SVIJET JEZIKA ustanova za obrazovanje odraslih, OIB: 08889648110</t>
  </si>
  <si>
    <t>2019/S 0F3-0012356</t>
  </si>
  <si>
    <t>15.3.2019. do 15.9.2019.</t>
  </si>
  <si>
    <t>1.4.2019. do 1.4.2020. ili do sklapanja OS od strane SDUSJN</t>
  </si>
  <si>
    <t>29.3.2019. do 31.12.2019. ili do sklapanja OS od strane SDUSJN</t>
  </si>
  <si>
    <t>15.4.2019. do ispunjenja svih ugovorom preuzetih obveza</t>
  </si>
  <si>
    <t>Regionalna energetska agencija Sjeverozapadne Hrvatske, OIB: 93298204867</t>
  </si>
  <si>
    <t>Nabava tonera, tinti i ostalog potrošnog materijala za ispisne uređaje HP za potrebe Ministarstva zdravstva</t>
  </si>
  <si>
    <t>22900000</t>
  </si>
  <si>
    <t>Usluga hitnog avionskog prijevoza Zagreb-Koln-Zagreb</t>
  </si>
  <si>
    <t>Usluga hitnog avionskog prijevoza Zagreb-Stuttgart-Zagreb</t>
  </si>
  <si>
    <t>Usluga hitnog avionskog prijevoza Zagreb-Bremen-Zagreb</t>
  </si>
  <si>
    <t>Usluga hitnog avionskog prijevoza Zagreb-Berlin-Zagreb</t>
  </si>
  <si>
    <t>Usluga hitnog avionskog prijevoza Zagreb-Mannheim-Zagreb</t>
  </si>
  <si>
    <t>Usluga hitnog avionskog prijevoza Zagreb-Dusseldorf-Zagreb</t>
  </si>
  <si>
    <t>Usluga hitnog avionskog prijevoza Zagreb-Rotterdam-Zagreb</t>
  </si>
  <si>
    <t>Usluga hitnog avionskog prijevoza Hamburg-Zagreb</t>
  </si>
  <si>
    <t>40/19-JN</t>
  </si>
  <si>
    <t>45/19-JN</t>
  </si>
  <si>
    <t>53/19-JN</t>
  </si>
  <si>
    <t>55/19-JN</t>
  </si>
  <si>
    <t>56/19-JN</t>
  </si>
  <si>
    <t>57/19-JN</t>
  </si>
  <si>
    <t>58/19-JN</t>
  </si>
  <si>
    <t>61/19-JN</t>
  </si>
  <si>
    <t>64/19-JN</t>
  </si>
  <si>
    <t>66/19-JN</t>
  </si>
  <si>
    <t>NAR-11/2019</t>
  </si>
  <si>
    <t>Medijsko praćenje Internet portala</t>
  </si>
  <si>
    <t>NAR-21/2019</t>
  </si>
  <si>
    <t>19/19-JN</t>
  </si>
  <si>
    <t>Grossi ulaganja d.o.o., OIB: 04091477986</t>
  </si>
  <si>
    <t>14.1.2019. do 31.12.2019.</t>
  </si>
  <si>
    <t>NAR-30/2019</t>
  </si>
  <si>
    <t xml:space="preserve">Popravci i postavljanje klima uređaja u prostorijama županijske i granične sanitarne inspekcije </t>
  </si>
  <si>
    <t>11/19-JN</t>
  </si>
  <si>
    <t>18.01.2019.</t>
  </si>
  <si>
    <t>KLIMATECH obrt za trgovinu i instalacijske radove, OIB: 98581804042</t>
  </si>
  <si>
    <t>NAR-43/2019</t>
  </si>
  <si>
    <t>Air Pannonia d.o.o., OIB: 82047274303</t>
  </si>
  <si>
    <t>Ugovor o nabavi usluga pružanja IT servisa za potrebe Ministarstva zdravstva za razdoblje do 12 mjeseci</t>
  </si>
  <si>
    <t>10.01.2019.</t>
  </si>
  <si>
    <t>Salzburg Jet Aviation, ATU55934500</t>
  </si>
  <si>
    <t>NAR-22/2019</t>
  </si>
  <si>
    <t>AIR ART d.o.o., OIB: 28859659165</t>
  </si>
  <si>
    <t>NAR-24/2019</t>
  </si>
  <si>
    <t>06.02.2019.</t>
  </si>
  <si>
    <t>47/19-JN</t>
  </si>
  <si>
    <t>Skener Plustek SmartOffice PS406U</t>
  </si>
  <si>
    <t>30216110</t>
  </si>
  <si>
    <t>NAR-97/2019</t>
  </si>
  <si>
    <t>Xenon forte- Zagreb d.o.o., OIB: 28212527269</t>
  </si>
  <si>
    <t>15.02.2019.</t>
  </si>
  <si>
    <t>Usluge hotelskog smještaja sudionika međunarodnog TPM tečaja</t>
  </si>
  <si>
    <t>3/19-JN</t>
  </si>
  <si>
    <t>55100000</t>
  </si>
  <si>
    <t>NAR-102/2019</t>
  </si>
  <si>
    <t>Maistra d.d., OIB: 25190869349</t>
  </si>
  <si>
    <t>19.02.2019.</t>
  </si>
  <si>
    <t>50/19-JN</t>
  </si>
  <si>
    <t>Usluga stalnog sudskog vještaka</t>
  </si>
  <si>
    <t>NAR-134/2019</t>
  </si>
  <si>
    <t>Com d.o.o., OIB: 46975971864</t>
  </si>
  <si>
    <t>04.03.2019.</t>
  </si>
  <si>
    <t>NAR-150/2019</t>
  </si>
  <si>
    <t>13.03.2019.</t>
  </si>
  <si>
    <t>13/19-JN</t>
  </si>
  <si>
    <t>Usluga plaćanja cestarina ENC uređajem</t>
  </si>
  <si>
    <t>NAR-153/2019</t>
  </si>
  <si>
    <t>14.03.2019.</t>
  </si>
  <si>
    <t>Hrvatske autoceste d.o.o., OIB: 57500462912</t>
  </si>
  <si>
    <t>NAR-161/2019</t>
  </si>
  <si>
    <t>18.03.2019.</t>
  </si>
  <si>
    <t>EVUS: 78/2018/E-MV</t>
  </si>
  <si>
    <t>Ugovor o nabavi za grupu 7.- Opskrba gorivom na benzinskim postajama na području grada Zagreba, gradova Osijek, Varaždin, Zadar i Rijeka</t>
  </si>
  <si>
    <t>Ugovor o nabavi za grupu 8.- Opskrba gorivom na benzinskim postajama na području gradova Vinkovci, Đakovo, Slavonski Brod, Šibenik i Kaštela</t>
  </si>
  <si>
    <t>Ugovor o nabavi za grupu 9.- Opskrba gorivom na benzinskim postajama na ostalom području Republike Hrvatske (područje koje nije pokriveno grupama 7. i 8.)</t>
  </si>
  <si>
    <t>UG-22/19</t>
  </si>
  <si>
    <t>UG-23/19</t>
  </si>
  <si>
    <t>UG-24/19</t>
  </si>
  <si>
    <t>17/2018</t>
  </si>
  <si>
    <t>INA – Industrija nafte d.d., OIB: 27759560625</t>
  </si>
  <si>
    <t>I. Aneks ugovora o javnoj nabavi roba za nabavu uređaja za magnetsku rezonancu 1.5T za potrebe zdravstvenih ustanova u Republici Hrvatskoj 7. Grupa: Uređaj za magnetsku rezonancu 1.5T za Opću bolnicu Zadar, 1 komad</t>
  </si>
  <si>
    <t>EVRO: 5/2017/E-VV</t>
  </si>
  <si>
    <t>UG-25/19</t>
  </si>
  <si>
    <t>Siemens Healthcare d.o.o., OIB: 97824531898</t>
  </si>
  <si>
    <t>Ugovor o javnoj nabavi usluga održavanja poslovnog sustava eUred</t>
  </si>
  <si>
    <t>UG-26/19</t>
  </si>
  <si>
    <t>29/19-PP</t>
  </si>
  <si>
    <t>Pregovarački postupak bez prethodne objave</t>
  </si>
  <si>
    <t>Hrvatski Telekom d.d., OIB: 81793146560</t>
  </si>
  <si>
    <t>8/2018-E/MV</t>
  </si>
  <si>
    <t>Registar ugovora temeljem Okvirnih sporazuma Ministarstva zdravstva za 2019. godinu</t>
  </si>
  <si>
    <t>UG-27/19</t>
  </si>
  <si>
    <t>Ugovor o javnoj nabavi usluga sanitetskog cestovnog prijevoza organa, pacijenata (uz pratnju liječnika prema potrebi) i transplantacijskih timova (temeljem OS 106/18)</t>
  </si>
  <si>
    <t>Ugovor o uvjetima pružanja HITRONet usluga</t>
  </si>
  <si>
    <t>Financijska agencija, OIB: 85821130368</t>
  </si>
  <si>
    <t>Izuzeće sukladno čl. 32 ZJN 2016</t>
  </si>
  <si>
    <t>UG-29/19</t>
  </si>
  <si>
    <t>01.01.2019. do 31.12.2019.</t>
  </si>
  <si>
    <t>17.06.2019.</t>
  </si>
  <si>
    <t>2019/S 0F3-0021806</t>
  </si>
  <si>
    <t>21.05.2019.</t>
  </si>
  <si>
    <t>01.05.2019. do 01.05.2022.</t>
  </si>
  <si>
    <t>22.05.2019.</t>
  </si>
  <si>
    <t>do 23.07.2019.</t>
  </si>
  <si>
    <t>07.06.2019.</t>
  </si>
  <si>
    <t>09.06.2019. do 09.06.2021.</t>
  </si>
  <si>
    <t>Sklapanje ugovora na temelju Okvirnog sporazuma SDUSJN 9/2017-1</t>
  </si>
  <si>
    <t>Sklapanje ugovora na temelju Okvirnog sporazuma SDUSJN 8/2018-1</t>
  </si>
  <si>
    <t>Sklapanje ugovora na temelju Okvirnog sporazuma SDUSJN 17/2018-7</t>
  </si>
  <si>
    <t>Sklapanje ugovorana temelju Okvirnog sporazuma SDUSJN 17/2018-8</t>
  </si>
  <si>
    <t>Sklapanje ugovora na temelju Okvirnog sporazuma SDUSJN 17/2018-9</t>
  </si>
  <si>
    <t>09100000</t>
  </si>
  <si>
    <t>09310000</t>
  </si>
  <si>
    <t>NAR-199/2019</t>
  </si>
  <si>
    <t>03.04.2019.</t>
  </si>
  <si>
    <t>Nabava aviokarata za sudionike projekt EUDONORGAN (Portugal)</t>
  </si>
  <si>
    <t>63/19-JN</t>
  </si>
  <si>
    <t>60400000</t>
  </si>
  <si>
    <t>NAR-200/2019</t>
  </si>
  <si>
    <t>Sta Zagreb d.o.o., OIB: 70852164421</t>
  </si>
  <si>
    <t>09.04.2019.</t>
  </si>
  <si>
    <t>NAR-204/2019</t>
  </si>
  <si>
    <t>62/19-JN</t>
  </si>
  <si>
    <t>Nabava aviokarata za sudionike projekt EUDONORGAN (Grčka)</t>
  </si>
  <si>
    <t>NAR-217/2019; NAR-242/2019</t>
  </si>
  <si>
    <t>12.04.2019.</t>
  </si>
  <si>
    <t>Nabava promidžbenog materijala za potrebe svečanog predstavljanja projekta Priprema analiza, studija, projektno-tehničke i ostale potrebne dokumentacije za projekt izgradnje nacionalne dječje bolnice u Zagrebu</t>
  </si>
  <si>
    <t>65/19-JN</t>
  </si>
  <si>
    <t>NAR-224/2019</t>
  </si>
  <si>
    <t>Systema Frontis d.o.o., OIB: 61759348046</t>
  </si>
  <si>
    <t>NAR-230/2019</t>
  </si>
  <si>
    <t>17.04.2019.</t>
  </si>
  <si>
    <t>Jung Sky d.o.o., OIB: 27095944238</t>
  </si>
  <si>
    <t>Zdravstveni sistematski pregled službenika Ministarstva zdravstva iznad 50 godina starosti</t>
  </si>
  <si>
    <t>31/19-JN</t>
  </si>
  <si>
    <t>NAR-272/2019</t>
  </si>
  <si>
    <t>Dom zdravlja Ministarstva unutarnjih poslova Republike Hrvatske, OIB: 10561585601</t>
  </si>
  <si>
    <t>14.05.2019.</t>
  </si>
  <si>
    <t>NAR-311/2019</t>
  </si>
  <si>
    <t>69/19-JN</t>
  </si>
  <si>
    <t>04.06.2019.</t>
  </si>
  <si>
    <t>70/19-JN</t>
  </si>
  <si>
    <t>Usluga hitnog avionskog prijevoza Zagreb-Vilnius-Zagreb</t>
  </si>
  <si>
    <t>NAR-312/2019</t>
  </si>
  <si>
    <t>71/19-JN</t>
  </si>
  <si>
    <t>Usluga hitnog avionskog prijevoza Zagreb-Beč-Zagreb</t>
  </si>
  <si>
    <t>NAR-314/2019</t>
  </si>
  <si>
    <t>TrustAir Aviation Kft, 9099 Per, Petofi u.1, R. Mađarska, HU25140433</t>
  </si>
  <si>
    <t>Produljenje roka isporuke, montaže i puštanja u punu funkciju uređaja</t>
  </si>
  <si>
    <t>10.04.2019.</t>
  </si>
  <si>
    <t>Usluga hitnog avionskog prijevoza Zagreb-Freiburg-Zagreb</t>
  </si>
  <si>
    <t>Usluga hitnog avionskog prijevoza Zagreb-Memmingen-Zagreb</t>
  </si>
  <si>
    <t>68/19-JN</t>
  </si>
  <si>
    <t>30.05.2019.</t>
  </si>
  <si>
    <t>Korekcija ugovora broj 584/2018 u dijelu "ukupna vrijednost ugovora s PDV-om"</t>
  </si>
  <si>
    <t>NAR-147/2019; NAR-292/2019; NAR-293/2019; NAR-298/2019; NAR-299/2019; NAR-300/2019; NAR-332/2019</t>
  </si>
  <si>
    <t>12/19-JN</t>
  </si>
  <si>
    <t>Radionica za europske inspektire za Ograničenu uporabu GMO-a ("European enforcement project on contained use and deliberate release of GMO's")</t>
  </si>
  <si>
    <t>30 dana</t>
  </si>
  <si>
    <t>12.03.2019.; 29.05.2019.; 29.05.2019.; 30.05.2019.; 30.05.2019.; 30.05.2019.; 11.06.2019.</t>
  </si>
  <si>
    <t>LADANJSKI RAJ- obrt za ugostiteljstco, proizvodnju povrća i pića, OIB: 31257249260;     ESA- obrt za pružanje usluga u turizmu, OIB: 68812861454; BOROVAC I BENCE d.o.o., OIB: 49791523798; M.M. BOBAN VINODOL d.o.o., OIB: 75508711169; HOTEL DUBROVNIK d.d., OIB: 84030903681; HOTEL DUBROVNIK d.d., OIB: 84030903681; CATERING TIM LISAK d.o.o., OIB: 40265914911</t>
  </si>
  <si>
    <t>5 dana</t>
  </si>
  <si>
    <t>Zagorje dizalo d.o.o., OIB: 01768785527</t>
  </si>
  <si>
    <t>Okvirni sporazum za nabavu posebnih skupina lijekova za zdravstvene ustanove u Republici Hrvatskoj za grupe 27, 42, 47, 48, 57 i 64 predmeta nabave</t>
  </si>
  <si>
    <t>Okvirni sporazum za nabavu posebnih skupina lijekova za zdravstvene ustanove u Republici Hrvatskoj za grupe 19, 25, 41, 43, 44, 45, 46, 50 i 68 predmeta nabave</t>
  </si>
  <si>
    <t>Okvirni sporazum za nabavu posebnih skupina lijekova za zdravstvene ustanove u Republici Hrvatskoj za grupe 1, 2, 5, 10, 13, 14, 36 i 61 predmeta nabave</t>
  </si>
  <si>
    <t>Okvirni sporazum za nabavu posebnih skupina lijekova za zdravstvene ustanove u Republici Hrvatskoj za grupe 11, 15, 26, 37, 56, 59, 60 i 62 predmeta nabave</t>
  </si>
  <si>
    <t>Okvirni sporazum za nabavu posebnih skupina lijekova za zdravstvene ustanove u Republici Hrvatskoj za grupe 3, 4, 6, 7, 8, 9, 12, 17, 20, 24, 33, 34, 35, 38, 39, 40, 49, 54, 55 i 63 predmeta nabave</t>
  </si>
  <si>
    <t xml:space="preserve">54/19-OP </t>
  </si>
  <si>
    <t>OS-33/19</t>
  </si>
  <si>
    <t>OS-34/19</t>
  </si>
  <si>
    <t>OS-35/19</t>
  </si>
  <si>
    <t xml:space="preserve"> OS-36/19</t>
  </si>
  <si>
    <t xml:space="preserve"> OS-37/19</t>
  </si>
  <si>
    <t>2019/S 0F3-0034033</t>
  </si>
  <si>
    <t>ROCHE d.o.o., OIB: 18787746778</t>
  </si>
  <si>
    <t>OKTAL PHARMA d.o.o., OIB: 30750621355</t>
  </si>
  <si>
    <t>MEDIKA d.d., OIB: 94818858923</t>
  </si>
  <si>
    <t>19.08.2019.</t>
  </si>
  <si>
    <t>09.08.2019.</t>
  </si>
  <si>
    <t>21.08.2019.</t>
  </si>
  <si>
    <t>OS-38/19</t>
  </si>
  <si>
    <t>OS-39/19</t>
  </si>
  <si>
    <t>OS-40/19</t>
  </si>
  <si>
    <t>OS-41/19</t>
  </si>
  <si>
    <t>OS-42/19</t>
  </si>
  <si>
    <t>OS-43/19</t>
  </si>
  <si>
    <t>OS-44/19</t>
  </si>
  <si>
    <t>OS-45/19</t>
  </si>
  <si>
    <t>OS-46/19</t>
  </si>
  <si>
    <t>OS-47/19</t>
  </si>
  <si>
    <t>OS-48/19</t>
  </si>
  <si>
    <t>OS-49/19</t>
  </si>
  <si>
    <t>2019/S 0F3-0033284</t>
  </si>
  <si>
    <t>46-19/OP</t>
  </si>
  <si>
    <t>Okvirni sporazum za nabavu potrošnog materijala za nuklearnu medicinu za zdravstvene ustanove u Republici Hrvatskoj, 1. grupa - Materijal za scintigrafije i radioterapije, Tc-generator, bočice za eluiranje generatora i zaštitni kontejneri</t>
  </si>
  <si>
    <t>Okvirni sporazum za nabavu potrošnog materijala za nuklearnu medicinu za zdravstvene ustanove u Republici Hrvatskoj, 2. grupa- Materijal za scintigrafije i radioterapije, Tc-kitovi – 2. dio</t>
  </si>
  <si>
    <t>Okvirni sporazum za nabavu potrošnog materijala za nuklearnu medicinu za zdravstvene ustanove u Republici Hrvatskoj, 3. grupa- Potrošni materijal - pribor za gama kameru, kontrolu kvalitete i zaštitu od zračenja</t>
  </si>
  <si>
    <t>Okvirni sporazum za nabavu potrošnog materijala za nuklearnu medicinu za zdravstvene ustanove u Republici Hrvatskoj, 6. grupa- Materijal za molekularnu i imunodijagnostiku – reagensi za 7500 Real Time PCR</t>
  </si>
  <si>
    <t>Okvirni sporazum za nabavu potrošnog materijala za nuklearnu medicinu za zdravstvene ustanove u Republici Hrvatskoj, 5. grupa- Materijal za brahiterapiju za aparat Gammamed</t>
  </si>
  <si>
    <t xml:space="preserve">Okvirni sporazum za nabavu potrošnog materijala za nuklearnu medicinu za zdravstvene ustanove u Republici Hrvatskoj, 9. grupa- Materijal za provjeru kakvoće, dekontaminaciju i određivanje neaktivnog joda  </t>
  </si>
  <si>
    <t xml:space="preserve">Okvirni sporazum za nabavu potrošnog materijala za nuklearnu medicinu za zdravstvene ustanove u Republici Hrvatskoj, 11. grupa- Olovna zaštita  </t>
  </si>
  <si>
    <t xml:space="preserve">Okvirni sporazum za nabavu potrošnog materijala za nuklearnu medicinu za zdravstvene ustanove u Republici Hrvatskoj, 13. grupa- Materijal za PET/CT – 3. dio  </t>
  </si>
  <si>
    <t xml:space="preserve">Okvirni sporazum za nabavu potrošnog materijala za nuklearnu medicinu za zdravstvene ustanove u Republici Hrvatskoj, 15. grupa- Materijal za scintigrafije i radioterapije – Tc kit – 3. dio  </t>
  </si>
  <si>
    <t>Okvirni sporazum za nabavu potrošnog materijala za nuklearnu medicinu za zdravstvene ustanove u Republici Hrvatskoj, 7. grupa- Materijal za molekularnu i imunodijagnostiku – fluorescentna antitijela za imunofenotipizaciju protočnim brojačem stanica BD FACSCalibur</t>
  </si>
  <si>
    <t xml:space="preserve">Okvirni sporazum za nabavu potrošnog materijala za nuklearnu medicinu za zdravstvene ustanove u Republici Hrvatskoj, 14. grupa- Materijal za određivanje PTH </t>
  </si>
  <si>
    <t>Okvirni sporazum za nabavu potrošnog materijala za nuklearnu medicinu za zdravstvene ustanove u Republici Hrvatskoj, 12. grupa- Materijal za PET/CT kontrolu kvalitete: određivanje endotoksina</t>
  </si>
  <si>
    <t xml:space="preserve">12.08.2019. </t>
  </si>
  <si>
    <t>2 godine</t>
  </si>
  <si>
    <t>01.08.2019.</t>
  </si>
  <si>
    <t>07.08.2019.</t>
  </si>
  <si>
    <t>Biovit d.o.o., OIB: 73275412890</t>
  </si>
  <si>
    <t>Biosistemi d.o.o., OIB: 58765639175</t>
  </si>
  <si>
    <t>Gorea plus d.o.o., OIB: 79496934924</t>
  </si>
  <si>
    <t>Sopex d.o.o., OIB: 23258127960</t>
  </si>
  <si>
    <t>14.08.2019.</t>
  </si>
  <si>
    <t>Phoenix farmacija d.o.o., OIB: 36755252122</t>
  </si>
  <si>
    <t>13.08.2019.</t>
  </si>
  <si>
    <t>12.06.2019.</t>
  </si>
  <si>
    <t>UG-28/19</t>
  </si>
  <si>
    <t>11.06.2019.</t>
  </si>
  <si>
    <t>LAUS CC d.o.o., OIB:59806315787</t>
  </si>
  <si>
    <t>12 mjeseci od dana sklapanja ugovora</t>
  </si>
  <si>
    <t>28/19-PP</t>
  </si>
  <si>
    <t>UG-30/19</t>
  </si>
  <si>
    <t>UG-32/19</t>
  </si>
  <si>
    <t>I. Dodatak ugovoru o nabavi usluga čišćenja prostorija temeljem OS za grupu 25; Zagreb II</t>
  </si>
  <si>
    <t>Ugovor o nabavi licenci za korištenje Microsoftovih softverskih proizvoda i usluga za bolničke ustanove kojima je osnivač Republika Hrvatska</t>
  </si>
  <si>
    <t>UG-31/19</t>
  </si>
  <si>
    <t>Forset d.o.o., 78226361004</t>
  </si>
  <si>
    <t>PACIJENT DVA ustanova za zdravstvenu skrb, OIB: 03282560048</t>
  </si>
  <si>
    <t>Zajednica ponuditelja: KING ICT d.o.o., OIB: 67001695549; SPAN d.o.o., OIB: 19680551758; CompING d.o.o., OIB: 09201087238; Combis d.o.o., OIB: 91678676896</t>
  </si>
  <si>
    <t>26.06.2019.</t>
  </si>
  <si>
    <t>28.06.2019.</t>
  </si>
  <si>
    <t>01.07.2019. do 30.09.2019.</t>
  </si>
  <si>
    <t>Ugovor o javnoj nabavi uspostave Centralnog mjesta za zaprimanje, distribuciju i praćenje lagera cjepiva Republike Hrvatske (eCEZDLIH) i centralnog e-Cijepnog kartona Republike Hrvatske (eCIJEPIH)</t>
  </si>
  <si>
    <t>UG-50/19</t>
  </si>
  <si>
    <t>59-19/OP</t>
  </si>
  <si>
    <t>26.08.2019.</t>
  </si>
  <si>
    <t>2019/S 0F3-0027334</t>
  </si>
  <si>
    <t>Ugovor o javnoj nabavi usluga održavanja poslovnog sustava Argosy te korisničke podrške</t>
  </si>
  <si>
    <t>2019/S 0F3-0035070</t>
  </si>
  <si>
    <t> 2019/S 0F3-0025995</t>
  </si>
  <si>
    <t>III. Dodatak ugovora za nabavu centralnog upravljačkog sustava za upravljanje organizacijskom strukturom zdravstvenog sustava, centralnog sustava komunikacije s bolnicama, sustava za automatsko dnevno prikupljanje svih zdravstvenih indikatora, rudarenja podataka, strukturirane objave na webu iz svih bolnica u Republici Hrvatskoj, te nadogradnje sustava fakturiranja iz bolnica</t>
  </si>
  <si>
    <t>EVRO:08/2017/E-VV</t>
  </si>
  <si>
    <t>13.06.2019.</t>
  </si>
  <si>
    <t>Produžen rok isporuke faze</t>
  </si>
  <si>
    <t>12/2017</t>
  </si>
  <si>
    <t>Sklapanje ugovora na temelju Okvirnog sporazuma SDUSJN 12/2017-25</t>
  </si>
  <si>
    <t>Produljenje trajanja Ugovora</t>
  </si>
  <si>
    <t>Sklapanje ugovora na temelju Okvirnog sporazuma SDUSJN 1/2018</t>
  </si>
  <si>
    <t>1/2018</t>
  </si>
  <si>
    <t>do 30.06.2019.</t>
  </si>
  <si>
    <t>Zajednica ponuditelja: CUSPIS d.o.o., OIB: 60933160251; IN2 d.o.o., OIB: 68195665956; IN-CON d.o.o., OIB: 80635140092</t>
  </si>
  <si>
    <t>do 04.12.2019.</t>
  </si>
  <si>
    <t>2019/S 0F3-0032165</t>
  </si>
  <si>
    <t>2019/S 0F3-0030003</t>
  </si>
  <si>
    <t>2/19-JN</t>
  </si>
  <si>
    <t>NAR-349/2019</t>
  </si>
  <si>
    <t>Kotizacija za "25th Advanced International training Course in Transplant Coordination"</t>
  </si>
  <si>
    <t>80510000</t>
  </si>
  <si>
    <t>DTI - Donation&amp;Transplantation Institute</t>
  </si>
  <si>
    <t>21.06.2019.</t>
  </si>
  <si>
    <t>73/19-JN</t>
  </si>
  <si>
    <t>Nabava aku-baterija za sistemske uređaje za neprekidno napajanje Masterys MC 20 i GP 40</t>
  </si>
  <si>
    <t>NAR-377/2019</t>
  </si>
  <si>
    <t>Infotel d.o.o., OIB: 22796506384</t>
  </si>
  <si>
    <t>17.07.2019.</t>
  </si>
  <si>
    <t>74/19-JN</t>
  </si>
  <si>
    <t>NAR-393/2019</t>
  </si>
  <si>
    <t>NAR-413/2019</t>
  </si>
  <si>
    <t>Aerowest GmbH, OIB: 115829548</t>
  </si>
  <si>
    <t>02.08.2019.</t>
  </si>
  <si>
    <t>76/19-JN</t>
  </si>
  <si>
    <t>Bojanje zgrade Ministarstva zdravstva</t>
  </si>
  <si>
    <t>NAR-425/2019</t>
  </si>
  <si>
    <t>Tonček color graditeljstvo, OIB: 29334463172</t>
  </si>
  <si>
    <t>27.08.2019.</t>
  </si>
  <si>
    <t>NAR-73/2019</t>
  </si>
  <si>
    <t>NAR-325/2019</t>
  </si>
  <si>
    <t>ULIX d.o.o., OIB: 26561427801</t>
  </si>
  <si>
    <t>NAR-301/2019</t>
  </si>
  <si>
    <t>Penta d.o.o., OIB: 31375495391</t>
  </si>
  <si>
    <t>2019/S 0F3-0036553</t>
  </si>
  <si>
    <t>2019/S 0F3-0036598</t>
  </si>
  <si>
    <t>81/19-JN</t>
  </si>
  <si>
    <t>82/19-JN</t>
  </si>
  <si>
    <t>Avionska karta i hotelski smještaj za kabinet (Sjedinjene Američke Države)</t>
  </si>
  <si>
    <t>Avionske karte za pozvane dionike iz EU zbog sudjelovanja na „Transferability Conference“ unutar EU projekta SELFIE, u Zagrebu</t>
  </si>
  <si>
    <t>UG-55/19</t>
  </si>
  <si>
    <t>42/19-JN</t>
  </si>
  <si>
    <t>UG-56/19</t>
  </si>
  <si>
    <t>Ugovor o nabavi usluge konzaltinga za provođenje pilot projekta određivanje KPI-a s ciljem povećaqnja učinkovitosti u bolnicama</t>
  </si>
  <si>
    <t>78/19-JN</t>
  </si>
  <si>
    <t>04.10.2019.</t>
  </si>
  <si>
    <t>Zeraxo d.o.o., OIB: 25157435812</t>
  </si>
  <si>
    <t>01.09.2019.</t>
  </si>
  <si>
    <t>01.09.2019. do 31.12.2019.</t>
  </si>
  <si>
    <t>05/2019</t>
  </si>
  <si>
    <t>Ugovor o nabavi zaštitarskih usluga za potrebe Ministarstva zdravstva 4. grupa za Korisnike 4: Tjelesna zaštita na lokacijama u Zagrebu</t>
  </si>
  <si>
    <t>Sklapanje ugovora na temelju Okvirnog sporazuma SDUSJN 05/2019-4</t>
  </si>
  <si>
    <t>29.09.2019. do 28.09.2021.</t>
  </si>
  <si>
    <t>14.10.2019.</t>
  </si>
  <si>
    <t>UG-57/19</t>
  </si>
  <si>
    <t>Alpha Capitalis d.o.o., OIB: 40742241290</t>
  </si>
  <si>
    <t>90 dana</t>
  </si>
  <si>
    <t>30/19-OP</t>
  </si>
  <si>
    <t>Okvirni sporazum za nabavu usluga prijevoda službenih dokumenata i usmenog prevođenja za potrebe Ministarstva zdravstva za razdoblje od 2 godine</t>
  </si>
  <si>
    <t>OS-53/19</t>
  </si>
  <si>
    <t>2019/S 0F3-0040652</t>
  </si>
  <si>
    <t>PRESSCUT d.o.o., OIB: 34672089688</t>
  </si>
  <si>
    <t>16.09.2019.</t>
  </si>
  <si>
    <t>Blue Marbel Translations d.o.o., OIB: 34159385305</t>
  </si>
  <si>
    <t>Ugovor o javnoj nabavi usluga prijevoda službenih dokumenata i usmenog prevođenja za potrebe Ministarstva zdravstva za razdoblje od 1 godine</t>
  </si>
  <si>
    <t>2019/S 0F3-0040655</t>
  </si>
  <si>
    <t>2019/ 0BU-01053</t>
  </si>
  <si>
    <t>OS-60/19</t>
  </si>
  <si>
    <t>13.11.2019.</t>
  </si>
  <si>
    <t>13.11.2019. do 12.08.2020.</t>
  </si>
  <si>
    <t>Nabava potrošnog materijala za medicinski potpomognutu oplodnju za zdravstvene ustanove u RH, GRUPA 1</t>
  </si>
  <si>
    <t>Nabava potrošnog materijala za medicinski potpomognutu oplodnju za zdravstvene ustanove u RH, GRUPA 3</t>
  </si>
  <si>
    <t>Nabava potrošnog materijala za medicinski potpomognutu oplodnju za zdravstvene ustanove u RH, GRUPA 5</t>
  </si>
  <si>
    <t>OS-63/19</t>
  </si>
  <si>
    <t>OS-64/19</t>
  </si>
  <si>
    <t>OS-65/19</t>
  </si>
  <si>
    <t>67/19-OP</t>
  </si>
  <si>
    <t>Iceberg International Trading d.o.o., OIB: 52267874404</t>
  </si>
  <si>
    <t>2019/S 0F3-0048846</t>
  </si>
  <si>
    <t xml:space="preserve">UG-51/19 </t>
  </si>
  <si>
    <t>UG-52/19</t>
  </si>
  <si>
    <t>79/19-JN</t>
  </si>
  <si>
    <t>26/19-JN</t>
  </si>
  <si>
    <t>12 mjeseci</t>
  </si>
  <si>
    <t>Callidus Grupa d.o.o., OIB: 30492122828</t>
  </si>
  <si>
    <t>INTIS d.o.o., OIB: 12987689544</t>
  </si>
  <si>
    <t>Ugovor o nabavi usluga čišćenja temeljem OS 3/2019 za grupu 25 - Zagreb II</t>
  </si>
  <si>
    <t>Sklapanje ugovorana temelju Okvirnog sporazuma SDUSJN 3/2019-25</t>
  </si>
  <si>
    <t>03/2019</t>
  </si>
  <si>
    <t>15.10.2019.</t>
  </si>
  <si>
    <t>01.10.2019. do 30.09.2021.</t>
  </si>
  <si>
    <t>Ugovor o nabavi opreme i zalihe za izvanbolničku HMP - HR PRES 2020</t>
  </si>
  <si>
    <t>UG-59/19</t>
  </si>
  <si>
    <t>75/19-JN</t>
  </si>
  <si>
    <t>Tipex d.o.o. OIB: 76345475016</t>
  </si>
  <si>
    <t>Savjetničke usluge pri izradi Nacionalne strategije razvoja zdravstva 2021.-2030.</t>
  </si>
  <si>
    <t>UG-62/19</t>
  </si>
  <si>
    <t>91/19-JN</t>
  </si>
  <si>
    <t>7 mjeseci</t>
  </si>
  <si>
    <t>20.11.2019.</t>
  </si>
  <si>
    <t>II. Aneks Ugovora o nabavi usluga održavanja i nadogradnje programske osnovice središnjeg dijela integriranog informacijskog sustava CEZIH u razdoblju od dvije godine od sklapanja Ugovora</t>
  </si>
  <si>
    <t>UG-77/19</t>
  </si>
  <si>
    <t>20.12.2019.</t>
  </si>
  <si>
    <t>do 20.09.2020.</t>
  </si>
  <si>
    <t>UG-67/19</t>
  </si>
  <si>
    <t>37/19-OP</t>
  </si>
  <si>
    <t>UG-71/19</t>
  </si>
  <si>
    <t>UG-72/19</t>
  </si>
  <si>
    <t>UG-73/19</t>
  </si>
  <si>
    <t>24/19-JN</t>
  </si>
  <si>
    <t>Nabava blokovske robe i tiskanica za 2020. godinu</t>
  </si>
  <si>
    <t>14/19-JN</t>
  </si>
  <si>
    <t>Održavanje web servisa FINA RegZap-CUS</t>
  </si>
  <si>
    <t>72/19-JN</t>
  </si>
  <si>
    <t>Nabava dijelova za vozila te održavanje i servisiranje službenih automobila Ministarstva zdravstva za 2020. godinu</t>
  </si>
  <si>
    <t>UG-70/19</t>
  </si>
  <si>
    <t>Nabava medicinske opreme i pribora potpuno mobilnog modula-HR PRES 2020</t>
  </si>
  <si>
    <t>89/19-JN</t>
  </si>
  <si>
    <t>12.12.2019.</t>
  </si>
  <si>
    <r>
      <t>AMINOMED ZAGREB d.o.o.,</t>
    </r>
    <r>
      <rPr>
        <sz val="7"/>
        <color theme="1"/>
        <rFont val="Times New Roman"/>
        <family val="1"/>
        <charset val="238"/>
      </rPr>
      <t xml:space="preserve"> OIB: 06613466156</t>
    </r>
  </si>
  <si>
    <t>Ugovor o nabavi usluga servisnog održavanja i podrške u radu sustava video nadzora</t>
  </si>
  <si>
    <t>Ugovor o nabavi usluga održavanja i nadogradnje komunikacijskog sustava</t>
  </si>
  <si>
    <t>UG-54/19</t>
  </si>
  <si>
    <t>Ugovor o nabavi usluga održavanja e-Transplant aplikacije nacionalne transplantacijske mreže</t>
  </si>
  <si>
    <t>08.11.2019.</t>
  </si>
  <si>
    <t>04.12.2019.</t>
  </si>
  <si>
    <t>15 dana</t>
  </si>
  <si>
    <t>Freyr d.o.o., OIB: 47123613229</t>
  </si>
  <si>
    <t>01.01.2020. do 31.12.2020.</t>
  </si>
  <si>
    <t>Cepelin- vl. Anamarija Matić, OIB: 28214613860</t>
  </si>
  <si>
    <t>Ugovor o nabavi medicinske opreme za potencijalno štetni događaj, zdravstveno osiguranje- HR PRES 2020</t>
  </si>
  <si>
    <t>94/19-JN</t>
  </si>
  <si>
    <t>27.12.2019.</t>
  </si>
  <si>
    <t>UG-75/19</t>
  </si>
  <si>
    <t>INEL-MEDICINSKA OPREMA d.o.o., OIB: 56895477602</t>
  </si>
  <si>
    <t>2019/ 0BU-01236</t>
  </si>
  <si>
    <t>Ugovor o javnoj nabavi automatskih biokemijskih analizatora i potrošnog materijala</t>
  </si>
  <si>
    <t>60 dana</t>
  </si>
  <si>
    <t> 2019/ 0BU-00995</t>
  </si>
  <si>
    <t>2019/S F21-0043619</t>
  </si>
  <si>
    <t>I. Aneks Okvirnog sporazuma broj OS-34/19 za nabavu posebnih skupina lijekova za zdravstvene ustanove u Republici Hrvatskoj za grupe 27, 42, 47, 48, 57 i 64 predmeta nabave</t>
  </si>
  <si>
    <t>NAR-458/2019</t>
  </si>
  <si>
    <t>80/19-JN</t>
  </si>
  <si>
    <t>Migracija produkcijske BI okoline eListe čekanja na novu strojnu okolinu</t>
  </si>
  <si>
    <t>18.09.2019.</t>
  </si>
  <si>
    <t>NAR-473/2019</t>
  </si>
  <si>
    <t>Usluga hitnog avionskog prijevoza Zagreb-Budimpešta-Zagreb</t>
  </si>
  <si>
    <t>84/19-JN</t>
  </si>
  <si>
    <t>25.09.2019.</t>
  </si>
  <si>
    <t>30.09.2019.</t>
  </si>
  <si>
    <t>Nabava stroja za fotokopiranje</t>
  </si>
  <si>
    <t>83/19-JN</t>
  </si>
  <si>
    <t>NAR-478/2019</t>
  </si>
  <si>
    <t>D.D. Elektronički servis - Trgovina, OIB: 88465664569</t>
  </si>
  <si>
    <t>NAR-487/2019</t>
  </si>
  <si>
    <t>01.10.2019.</t>
  </si>
  <si>
    <t>16/2018</t>
  </si>
  <si>
    <t>Narudžbenica temeljem Okvirnog sporazuma SDUSJN 16/2018-5</t>
  </si>
  <si>
    <t>85/19-JN</t>
  </si>
  <si>
    <t>NAR-490/2019</t>
  </si>
  <si>
    <t>ESI Funds Academy</t>
  </si>
  <si>
    <t>4.200,00 EUR (31.130,91 HRK)</t>
  </si>
  <si>
    <t>NAR-498/2019</t>
  </si>
  <si>
    <t>Usluga hitnog avionskog prijevoza Ostend (Belgija)-Zagreb</t>
  </si>
  <si>
    <t>86/19-JN</t>
  </si>
  <si>
    <t>Nabava 10 prijenosnih računala Lenovo ThinkPad L590</t>
  </si>
  <si>
    <t>Narudžbenica temeljem Okvirnog sporazuma SDUSJN 16/2018-3</t>
  </si>
  <si>
    <t>NAR-505/2019</t>
  </si>
  <si>
    <t xml:space="preserve">Nabava 90 AIO stolnih računala HP EliteOne G5 </t>
  </si>
  <si>
    <t>11.11.2019.</t>
  </si>
  <si>
    <t>NAR-586/2019</t>
  </si>
  <si>
    <t>Usluga hitnog avionskog prijevoza Zagreb-Sibiu (Rumunjska)-Zagreb</t>
  </si>
  <si>
    <t>92/19-JN</t>
  </si>
  <si>
    <t>NAR-600/2019</t>
  </si>
  <si>
    <t>Tisak i novine za 2020. godinu</t>
  </si>
  <si>
    <t>18/19-JN</t>
  </si>
  <si>
    <t>Vergl d.o.o., OIB: 33486399992</t>
  </si>
  <si>
    <t>19.11.2019.</t>
  </si>
  <si>
    <t>Obnova stropa u dvorani Ministarstva zdravstva (01/7)</t>
  </si>
  <si>
    <t>NAR-604/2019</t>
  </si>
  <si>
    <t>93/19-JN</t>
  </si>
  <si>
    <t> 2020/ 0BU-00003</t>
  </si>
  <si>
    <t>Structor gradnja d.o.o., OIB: 05496181040</t>
  </si>
  <si>
    <t>NAR-605/2019</t>
  </si>
  <si>
    <t>NAR-606/2019</t>
  </si>
  <si>
    <t>Usluga hitnog avionskog prijevoza Zagreb-Dortmund (Njemačka)-Zagreb</t>
  </si>
  <si>
    <t>Usluga hitnog avionskog prijevoza Zagreb-Sofija (Bugarska)-Zagreb</t>
  </si>
  <si>
    <t>95/19-JN</t>
  </si>
  <si>
    <t>96/19-JN</t>
  </si>
  <si>
    <t>11.12.2019.</t>
  </si>
  <si>
    <t>Nabava i tisak promotivnog materijala za potrebe Nacionalnog transplantacijskog programa</t>
  </si>
  <si>
    <t>NAR-660/2019</t>
  </si>
  <si>
    <t>5/19-JN</t>
  </si>
  <si>
    <t>Dizajn studio Ringeis d.o.o., OIB: 80454468268</t>
  </si>
  <si>
    <t>10 dana</t>
  </si>
  <si>
    <t>18.12.2019.</t>
  </si>
  <si>
    <t>NAR-666/2019</t>
  </si>
  <si>
    <t>110/19-JN</t>
  </si>
  <si>
    <t>Medijsko praćenje Internet portala za 2020. godinu</t>
  </si>
  <si>
    <t>NAR-675/2019</t>
  </si>
  <si>
    <t>109/19-JN</t>
  </si>
  <si>
    <t>Web aplikacija za evidenciju radnog vremena</t>
  </si>
  <si>
    <t>NAR-681/2019</t>
  </si>
  <si>
    <t>111/19-JN</t>
  </si>
  <si>
    <t>2020/ 0BU-00005</t>
  </si>
  <si>
    <t>108/19-JN</t>
  </si>
  <si>
    <t>Nabava uredskih i konferencijskih stolica</t>
  </si>
  <si>
    <t>22/19-JN</t>
  </si>
  <si>
    <t>Usluga tehničkog pregleda vozila i registracije</t>
  </si>
  <si>
    <t>NAR-142/2019; NAR-235/2019; NAR-275/2019; NAR-397/2019; NAR-678/2019</t>
  </si>
  <si>
    <t>IKEA Hrvatska d.o.o., OIB: 21523879111; MATMETAL Sistem d.o.o., OIB: 21789069512; Bravarija Piljek, OIB: 15126262888; MATMETAL Sistem d.o.o., OIB: 21789069512; IKEA Hrvatska d.o.o., OIB: 21523879111</t>
  </si>
  <si>
    <t>05.03.2019.; 25.04.2019.; 17.05.2019.; 02.08.2019.; 24.12.2019.</t>
  </si>
  <si>
    <t>23.12.2019.</t>
  </si>
  <si>
    <t>Produžen rok pružanja usluge i vrijednosti ugovora</t>
  </si>
  <si>
    <t>AUTOMEHANIKA SERVISI d.d., OIB: 03785720358; Autoservisni centar d.d. Varaždin, OIB: 88826408293; Centar za vozila Hrvatske d.d., OIB: 73294314024; EURO DAUS d.d., OIB: 19212513210; STP "Auto-klub Vinkovci", OIB: 28370392421</t>
  </si>
  <si>
    <t>UG-58/19</t>
  </si>
  <si>
    <t>16.12.2019.</t>
  </si>
  <si>
    <t>MCS Grupa d.o.o., OIB: 04355267582; aiKATE d.o.o., OIB: 11999243401</t>
  </si>
  <si>
    <t>30.12.2019.</t>
  </si>
  <si>
    <t>Kotizacija za edukaciju "EU Funds 2021-2027: preparation in practice"</t>
  </si>
  <si>
    <t>Korekcija Okvirnog sporazuma broj OS-34/19 (razlika vrijednosti)</t>
  </si>
  <si>
    <t>1.1.2020. do 31.12.2020.</t>
  </si>
  <si>
    <t>NAR-9/2019; NAR-50/2019; NAR-51/2019; NAR-52/2019; NAR-226/2019; NAR-306/2019; NAR-307/2019; NAR-340/2019; NAR-341/2019; NAR-342/2019; NAR-351/2019; NAR-361/2019; NAR-536/2019; NAR-545/2019; NAR-642/2019; NAR-655/2019; NAR-53/2019; NAR-71/2019; NAR-48/2019; NAR-49/2019; NAR-56/2019; NAR-63/2019; NAR-64/2019; NAR-47/2019</t>
  </si>
  <si>
    <t>09.01.2019.; 24.01.2019.; 24.01.2019.; 24.01.2019.; 15.04.2019.; 03.06.2019.; 03.06.2019.; 17.06.2019.; 17.06.2019.; 17.06.2019.; 24.06.2019.; 05.07.2019.; 16.10.2019.; 21.10.2019.; 02.12.2019.; 10.12.2019.; 24.01.2019.; 05.02.2019.; 25.01.2019.; 24.01.2019.; 24.01.2019.; 28.01.2019.; 28.01.2019.; 23.01.2019.</t>
  </si>
  <si>
    <t>2020/S 0F3-0001969</t>
  </si>
  <si>
    <t>Usluga hitnog avionskog prijevozaSplit-Zagreb</t>
  </si>
  <si>
    <t>NAR-682/2019</t>
  </si>
  <si>
    <t>112/19-JN</t>
  </si>
  <si>
    <t>90/19-JN</t>
  </si>
  <si>
    <t>Nabava usluge najma osobnih automobila</t>
  </si>
  <si>
    <t>UG-74/19</t>
  </si>
  <si>
    <t> 2020/ 0BU-00043</t>
  </si>
  <si>
    <t>19.12.2019.</t>
  </si>
  <si>
    <t>Viator d.o.o., OIB: 64731717121</t>
  </si>
  <si>
    <t>UG-69/19</t>
  </si>
  <si>
    <t>Ugovor o nabavi i isporuci potrošnog materijala Grupa 1- Papirna konfekcija (toaletni papir, papirnati ručnici i salvete)</t>
  </si>
  <si>
    <t>Sklapanje ugovora na temelju Okvirnog sporazuma SDUSJN 5/2018-1</t>
  </si>
  <si>
    <t>13.12.2019.</t>
  </si>
  <si>
    <t>33760000-5</t>
  </si>
  <si>
    <t>Zajednica ponuditelja: ALCA ZAGREB d.o.o., OIB: 58353015102; JEDINSTVO KRAPINA d.o.o., OIB: 98656691838</t>
  </si>
  <si>
    <t>Ugovor o nabavi i isporuci potrošnog materijala Grupa 3- Sredstva za pranje i čišćenja i ostala sredstva za opću higijenu</t>
  </si>
  <si>
    <t>UG-61/19</t>
  </si>
  <si>
    <t>2019/S 0F3-0049342</t>
  </si>
  <si>
    <t>Sklapanje ugovora na temelju Okvirnog sporazuma SDUSJN 5/2018-3</t>
  </si>
  <si>
    <t>12.11.2019.</t>
  </si>
  <si>
    <t>12.11.2019. do 12.11.2021.</t>
  </si>
  <si>
    <t>25.02.2020.</t>
  </si>
  <si>
    <t>31.791.25</t>
  </si>
  <si>
    <t>20.778.19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</si>
</sst>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0;\-#,##0.00"/>
    <numFmt numFmtId="165" formatCode="[$-10409]dd\.mm\.yyyy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rgb="FF000000"/>
      <name val="Arial"/>
      <family val="2"/>
      <charset val="238"/>
    </font>
    <font>
      <sz val="7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rgb="FF87CEFA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2" fillId="0" borderId="2" xfId="0" applyFont="1" applyBorder="1"/>
    <xf numFmtId="1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 readingOrder="1"/>
    </xf>
    <xf numFmtId="0" fontId="2" fillId="0" borderId="8" xfId="0" applyFont="1" applyBorder="1"/>
    <xf numFmtId="164" fontId="5" fillId="0" borderId="6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0" fontId="4" fillId="2" borderId="7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8" fillId="0" borderId="2" xfId="0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14" fontId="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" xfId="0" applyFont="1" applyBorder="1"/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3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49" fontId="6" fillId="0" borderId="3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/>
    <xf numFmtId="0" fontId="6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 readingOrder="1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 wrapText="1" readingOrder="1"/>
    </xf>
    <xf numFmtId="0" fontId="6" fillId="3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 readingOrder="1"/>
    </xf>
    <xf numFmtId="0" fontId="6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6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 readingOrder="1"/>
    </xf>
    <xf numFmtId="4" fontId="2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1"/>
    <cellStyle name="Normalno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MIZ11\Home\PLAN%20NABAVE\2019\Plan%20nabave%20za%202019_izmjena%20i%20dopuna%201\Tablica%20Plan%20nabave%202019%20izmjena%20i%20dopuna%201%20RAD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9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8"/>
  <sheetViews>
    <sheetView tabSelected="1" zoomScaleNormal="100" workbookViewId="0">
      <selection activeCell="A3" sqref="A3:R3"/>
    </sheetView>
  </sheetViews>
  <sheetFormatPr defaultColWidth="9.140625" defaultRowHeight="10.5" x14ac:dyDescent="0.2"/>
  <cols>
    <col min="1" max="1" width="5.42578125" style="1" bestFit="1" customWidth="1"/>
    <col min="2" max="2" width="15.140625" style="2" customWidth="1"/>
    <col min="3" max="3" width="25.85546875" style="2" bestFit="1" customWidth="1"/>
    <col min="4" max="4" width="9.140625" style="2"/>
    <col min="5" max="5" width="9" style="2" bestFit="1" customWidth="1"/>
    <col min="6" max="6" width="9.140625" style="2"/>
    <col min="7" max="7" width="17.28515625" style="2" customWidth="1"/>
    <col min="8" max="8" width="11.140625" style="2" bestFit="1" customWidth="1"/>
    <col min="9" max="9" width="11.5703125" style="2" customWidth="1"/>
    <col min="10" max="10" width="7.5703125" style="2" bestFit="1" customWidth="1"/>
    <col min="11" max="11" width="10" style="2" bestFit="1" customWidth="1"/>
    <col min="12" max="12" width="12.140625" style="2" customWidth="1"/>
    <col min="13" max="13" width="8.85546875" style="2" bestFit="1" customWidth="1"/>
    <col min="14" max="14" width="9.7109375" style="2" bestFit="1" customWidth="1"/>
    <col min="15" max="15" width="9.42578125" style="2" bestFit="1" customWidth="1"/>
    <col min="16" max="16" width="10.85546875" style="2" customWidth="1"/>
    <col min="17" max="17" width="9.5703125" style="2" bestFit="1" customWidth="1"/>
    <col min="18" max="18" width="7.85546875" style="2" bestFit="1" customWidth="1"/>
    <col min="19" max="19" width="9.85546875" style="2" bestFit="1" customWidth="1"/>
    <col min="20" max="20" width="9.42578125" style="2" bestFit="1" customWidth="1"/>
    <col min="21" max="21" width="9.85546875" style="2" bestFit="1" customWidth="1"/>
    <col min="22" max="16384" width="9.140625" style="2"/>
  </cols>
  <sheetData>
    <row r="1" spans="1:18" ht="15" customHeight="1" x14ac:dyDescent="0.2"/>
    <row r="2" spans="1:18" ht="15" customHeight="1" x14ac:dyDescent="0.2"/>
    <row r="3" spans="1:18" ht="15" customHeight="1" x14ac:dyDescent="0.2">
      <c r="A3" s="229" t="s">
        <v>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15" customHeight="1" x14ac:dyDescent="0.2"/>
    <row r="5" spans="1:18" ht="36" customHeight="1" x14ac:dyDescent="0.2">
      <c r="A5" s="3" t="s">
        <v>16</v>
      </c>
      <c r="B5" s="3" t="s">
        <v>17</v>
      </c>
      <c r="C5" s="3" t="s">
        <v>18</v>
      </c>
      <c r="D5" s="3" t="s">
        <v>35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 customHeight="1" x14ac:dyDescent="0.2">
      <c r="A6" s="3">
        <v>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34</v>
      </c>
    </row>
    <row r="7" spans="1:18" ht="42" x14ac:dyDescent="0.2">
      <c r="A7" s="4">
        <v>1</v>
      </c>
      <c r="B7" s="5" t="s">
        <v>476</v>
      </c>
      <c r="C7" s="6" t="s">
        <v>38</v>
      </c>
      <c r="D7" s="4" t="s">
        <v>39</v>
      </c>
      <c r="E7" s="7">
        <v>33600000</v>
      </c>
      <c r="F7" s="8" t="s">
        <v>487</v>
      </c>
      <c r="G7" s="54" t="s">
        <v>33</v>
      </c>
      <c r="H7" s="10" t="s">
        <v>485</v>
      </c>
      <c r="I7" s="4" t="s">
        <v>508</v>
      </c>
      <c r="J7" s="12" t="s">
        <v>603</v>
      </c>
      <c r="K7" s="9" t="s">
        <v>486</v>
      </c>
      <c r="L7" s="13">
        <v>2946.24</v>
      </c>
      <c r="M7" s="13">
        <v>147.31</v>
      </c>
      <c r="N7" s="13">
        <v>3093.55</v>
      </c>
      <c r="O7" s="11"/>
      <c r="P7" s="11"/>
      <c r="Q7" s="11"/>
      <c r="R7" s="11"/>
    </row>
    <row r="8" spans="1:18" ht="42" x14ac:dyDescent="0.2">
      <c r="A8" s="4">
        <v>2</v>
      </c>
      <c r="B8" s="5" t="s">
        <v>476</v>
      </c>
      <c r="C8" s="6" t="s">
        <v>40</v>
      </c>
      <c r="D8" s="4" t="s">
        <v>41</v>
      </c>
      <c r="E8" s="7">
        <v>33600000</v>
      </c>
      <c r="F8" s="8" t="s">
        <v>487</v>
      </c>
      <c r="G8" s="54" t="s">
        <v>33</v>
      </c>
      <c r="H8" s="10" t="s">
        <v>485</v>
      </c>
      <c r="I8" s="4" t="s">
        <v>508</v>
      </c>
      <c r="J8" s="12" t="s">
        <v>603</v>
      </c>
      <c r="K8" s="9" t="s">
        <v>486</v>
      </c>
      <c r="L8" s="13">
        <v>1377</v>
      </c>
      <c r="M8" s="13">
        <v>68.849999999999994</v>
      </c>
      <c r="N8" s="13">
        <v>1445.85</v>
      </c>
      <c r="O8" s="11"/>
      <c r="P8" s="11"/>
      <c r="Q8" s="11"/>
      <c r="R8" s="11"/>
    </row>
    <row r="9" spans="1:18" ht="42" x14ac:dyDescent="0.2">
      <c r="A9" s="4">
        <v>3</v>
      </c>
      <c r="B9" s="5" t="s">
        <v>476</v>
      </c>
      <c r="C9" s="6" t="s">
        <v>42</v>
      </c>
      <c r="D9" s="4" t="s">
        <v>43</v>
      </c>
      <c r="E9" s="7">
        <v>33600000</v>
      </c>
      <c r="F9" s="8" t="s">
        <v>487</v>
      </c>
      <c r="G9" s="54" t="s">
        <v>33</v>
      </c>
      <c r="H9" s="10" t="s">
        <v>485</v>
      </c>
      <c r="I9" s="4" t="s">
        <v>508</v>
      </c>
      <c r="J9" s="12" t="s">
        <v>603</v>
      </c>
      <c r="K9" s="9" t="s">
        <v>486</v>
      </c>
      <c r="L9" s="13">
        <v>3946.32</v>
      </c>
      <c r="M9" s="13">
        <v>197.32</v>
      </c>
      <c r="N9" s="13">
        <v>4143.6400000000003</v>
      </c>
      <c r="O9" s="11"/>
      <c r="P9" s="11"/>
      <c r="Q9" s="11"/>
      <c r="R9" s="11"/>
    </row>
    <row r="10" spans="1:18" ht="42" x14ac:dyDescent="0.2">
      <c r="A10" s="4">
        <v>4</v>
      </c>
      <c r="B10" s="5" t="s">
        <v>476</v>
      </c>
      <c r="C10" s="6" t="s">
        <v>44</v>
      </c>
      <c r="D10" s="4" t="s">
        <v>45</v>
      </c>
      <c r="E10" s="7">
        <v>33600000</v>
      </c>
      <c r="F10" s="8" t="s">
        <v>487</v>
      </c>
      <c r="G10" s="54" t="s">
        <v>33</v>
      </c>
      <c r="H10" s="10" t="s">
        <v>485</v>
      </c>
      <c r="I10" s="4" t="s">
        <v>508</v>
      </c>
      <c r="J10" s="12" t="s">
        <v>603</v>
      </c>
      <c r="K10" s="9" t="s">
        <v>486</v>
      </c>
      <c r="L10" s="13">
        <v>666.72</v>
      </c>
      <c r="M10" s="13">
        <v>33.340000000000003</v>
      </c>
      <c r="N10" s="13">
        <v>700.06</v>
      </c>
      <c r="O10" s="11"/>
      <c r="P10" s="11"/>
      <c r="Q10" s="11"/>
      <c r="R10" s="11"/>
    </row>
    <row r="11" spans="1:18" ht="42" x14ac:dyDescent="0.2">
      <c r="A11" s="4">
        <v>5</v>
      </c>
      <c r="B11" s="5" t="s">
        <v>476</v>
      </c>
      <c r="C11" s="6" t="s">
        <v>46</v>
      </c>
      <c r="D11" s="4" t="s">
        <v>47</v>
      </c>
      <c r="E11" s="7">
        <v>33600000</v>
      </c>
      <c r="F11" s="8" t="s">
        <v>487</v>
      </c>
      <c r="G11" s="54" t="s">
        <v>33</v>
      </c>
      <c r="H11" s="10" t="s">
        <v>485</v>
      </c>
      <c r="I11" s="4" t="s">
        <v>508</v>
      </c>
      <c r="J11" s="12" t="s">
        <v>603</v>
      </c>
      <c r="K11" s="9" t="s">
        <v>486</v>
      </c>
      <c r="L11" s="13">
        <v>2195.84</v>
      </c>
      <c r="M11" s="13">
        <v>109.79</v>
      </c>
      <c r="N11" s="13">
        <v>2305.63</v>
      </c>
      <c r="O11" s="11"/>
      <c r="P11" s="11"/>
      <c r="Q11" s="11"/>
      <c r="R11" s="11"/>
    </row>
    <row r="12" spans="1:18" ht="42" x14ac:dyDescent="0.2">
      <c r="A12" s="4">
        <v>6</v>
      </c>
      <c r="B12" s="5" t="s">
        <v>476</v>
      </c>
      <c r="C12" s="6" t="s">
        <v>48</v>
      </c>
      <c r="D12" s="4" t="s">
        <v>49</v>
      </c>
      <c r="E12" s="7">
        <v>33600000</v>
      </c>
      <c r="F12" s="8" t="s">
        <v>487</v>
      </c>
      <c r="G12" s="54" t="s">
        <v>33</v>
      </c>
      <c r="H12" s="10" t="s">
        <v>485</v>
      </c>
      <c r="I12" s="4" t="s">
        <v>508</v>
      </c>
      <c r="J12" s="12" t="s">
        <v>603</v>
      </c>
      <c r="K12" s="9" t="s">
        <v>486</v>
      </c>
      <c r="L12" s="13">
        <v>1125.96</v>
      </c>
      <c r="M12" s="13">
        <v>56.3</v>
      </c>
      <c r="N12" s="13">
        <v>1182.26</v>
      </c>
      <c r="O12" s="11"/>
      <c r="P12" s="11"/>
      <c r="Q12" s="11"/>
      <c r="R12" s="11"/>
    </row>
    <row r="13" spans="1:18" ht="42" x14ac:dyDescent="0.2">
      <c r="A13" s="4">
        <v>7</v>
      </c>
      <c r="B13" s="5" t="s">
        <v>476</v>
      </c>
      <c r="C13" s="6" t="s">
        <v>50</v>
      </c>
      <c r="D13" s="4" t="s">
        <v>51</v>
      </c>
      <c r="E13" s="7">
        <v>33600000</v>
      </c>
      <c r="F13" s="8" t="s">
        <v>487</v>
      </c>
      <c r="G13" s="54" t="s">
        <v>33</v>
      </c>
      <c r="H13" s="10" t="s">
        <v>485</v>
      </c>
      <c r="I13" s="4" t="s">
        <v>508</v>
      </c>
      <c r="J13" s="12" t="s">
        <v>603</v>
      </c>
      <c r="K13" s="9" t="s">
        <v>486</v>
      </c>
      <c r="L13" s="13">
        <v>34942.080000000002</v>
      </c>
      <c r="M13" s="13">
        <v>1747.1</v>
      </c>
      <c r="N13" s="13">
        <v>36689.18</v>
      </c>
      <c r="O13" s="11"/>
      <c r="P13" s="11"/>
      <c r="Q13" s="11"/>
      <c r="R13" s="11"/>
    </row>
    <row r="14" spans="1:18" ht="42" x14ac:dyDescent="0.2">
      <c r="A14" s="4">
        <v>8</v>
      </c>
      <c r="B14" s="5" t="s">
        <v>476</v>
      </c>
      <c r="C14" s="6" t="s">
        <v>52</v>
      </c>
      <c r="D14" s="4" t="s">
        <v>53</v>
      </c>
      <c r="E14" s="7">
        <v>33600000</v>
      </c>
      <c r="F14" s="8" t="s">
        <v>487</v>
      </c>
      <c r="G14" s="54" t="s">
        <v>33</v>
      </c>
      <c r="H14" s="10" t="s">
        <v>485</v>
      </c>
      <c r="I14" s="4" t="s">
        <v>508</v>
      </c>
      <c r="J14" s="12" t="s">
        <v>603</v>
      </c>
      <c r="K14" s="9" t="s">
        <v>486</v>
      </c>
      <c r="L14" s="13">
        <v>87299.46</v>
      </c>
      <c r="M14" s="13">
        <v>4364.97</v>
      </c>
      <c r="N14" s="13">
        <v>91664.43</v>
      </c>
      <c r="O14" s="11"/>
      <c r="P14" s="11"/>
      <c r="Q14" s="11"/>
      <c r="R14" s="11"/>
    </row>
    <row r="15" spans="1:18" ht="42" x14ac:dyDescent="0.2">
      <c r="A15" s="4">
        <v>9</v>
      </c>
      <c r="B15" s="5" t="s">
        <v>476</v>
      </c>
      <c r="C15" s="6" t="s">
        <v>54</v>
      </c>
      <c r="D15" s="4" t="s">
        <v>55</v>
      </c>
      <c r="E15" s="7">
        <v>33600000</v>
      </c>
      <c r="F15" s="8" t="s">
        <v>487</v>
      </c>
      <c r="G15" s="54" t="s">
        <v>33</v>
      </c>
      <c r="H15" s="10" t="s">
        <v>485</v>
      </c>
      <c r="I15" s="4" t="s">
        <v>508</v>
      </c>
      <c r="J15" s="12" t="s">
        <v>603</v>
      </c>
      <c r="K15" s="9" t="s">
        <v>486</v>
      </c>
      <c r="L15" s="13">
        <v>33799.1</v>
      </c>
      <c r="M15" s="13">
        <v>1689.96</v>
      </c>
      <c r="N15" s="13">
        <v>35489.06</v>
      </c>
      <c r="O15" s="11"/>
      <c r="P15" s="11"/>
      <c r="Q15" s="11"/>
      <c r="R15" s="11"/>
    </row>
    <row r="16" spans="1:18" ht="42" x14ac:dyDescent="0.2">
      <c r="A16" s="4">
        <v>10</v>
      </c>
      <c r="B16" s="5" t="s">
        <v>476</v>
      </c>
      <c r="C16" s="6" t="s">
        <v>56</v>
      </c>
      <c r="D16" s="4" t="s">
        <v>57</v>
      </c>
      <c r="E16" s="7">
        <v>33600000</v>
      </c>
      <c r="F16" s="8" t="s">
        <v>487</v>
      </c>
      <c r="G16" s="54" t="s">
        <v>33</v>
      </c>
      <c r="H16" s="10" t="s">
        <v>485</v>
      </c>
      <c r="I16" s="4" t="s">
        <v>508</v>
      </c>
      <c r="J16" s="12" t="s">
        <v>603</v>
      </c>
      <c r="K16" s="9" t="s">
        <v>486</v>
      </c>
      <c r="L16" s="13">
        <v>9570.9</v>
      </c>
      <c r="M16" s="13">
        <v>478.55</v>
      </c>
      <c r="N16" s="13">
        <v>10049.450000000001</v>
      </c>
      <c r="O16" s="11"/>
      <c r="P16" s="11"/>
      <c r="Q16" s="11"/>
      <c r="R16" s="11"/>
    </row>
    <row r="17" spans="1:18" ht="42" x14ac:dyDescent="0.2">
      <c r="A17" s="4">
        <v>11</v>
      </c>
      <c r="B17" s="5" t="s">
        <v>476</v>
      </c>
      <c r="C17" s="6" t="s">
        <v>58</v>
      </c>
      <c r="D17" s="4" t="s">
        <v>59</v>
      </c>
      <c r="E17" s="7">
        <v>33600000</v>
      </c>
      <c r="F17" s="8" t="s">
        <v>487</v>
      </c>
      <c r="G17" s="54" t="s">
        <v>33</v>
      </c>
      <c r="H17" s="10" t="s">
        <v>485</v>
      </c>
      <c r="I17" s="4" t="s">
        <v>508</v>
      </c>
      <c r="J17" s="12" t="s">
        <v>603</v>
      </c>
      <c r="K17" s="9" t="s">
        <v>486</v>
      </c>
      <c r="L17" s="13">
        <v>9439.5</v>
      </c>
      <c r="M17" s="13">
        <v>471.98</v>
      </c>
      <c r="N17" s="13">
        <v>9911.48</v>
      </c>
      <c r="O17" s="11"/>
      <c r="P17" s="11"/>
      <c r="Q17" s="11"/>
      <c r="R17" s="11"/>
    </row>
    <row r="18" spans="1:18" ht="42" x14ac:dyDescent="0.2">
      <c r="A18" s="4">
        <v>12</v>
      </c>
      <c r="B18" s="5" t="s">
        <v>476</v>
      </c>
      <c r="C18" s="6" t="s">
        <v>60</v>
      </c>
      <c r="D18" s="4" t="s">
        <v>61</v>
      </c>
      <c r="E18" s="7">
        <v>33600000</v>
      </c>
      <c r="F18" s="8" t="s">
        <v>487</v>
      </c>
      <c r="G18" s="54" t="s">
        <v>33</v>
      </c>
      <c r="H18" s="10" t="s">
        <v>485</v>
      </c>
      <c r="I18" s="4" t="s">
        <v>508</v>
      </c>
      <c r="J18" s="12" t="s">
        <v>603</v>
      </c>
      <c r="K18" s="9" t="s">
        <v>486</v>
      </c>
      <c r="L18" s="13">
        <v>4859.76</v>
      </c>
      <c r="M18" s="13">
        <v>242.99</v>
      </c>
      <c r="N18" s="13">
        <v>5102.75</v>
      </c>
      <c r="O18" s="11"/>
      <c r="P18" s="11"/>
      <c r="Q18" s="11"/>
      <c r="R18" s="11"/>
    </row>
    <row r="19" spans="1:18" ht="42" x14ac:dyDescent="0.2">
      <c r="A19" s="4">
        <v>13</v>
      </c>
      <c r="B19" s="5" t="s">
        <v>476</v>
      </c>
      <c r="C19" s="6" t="s">
        <v>62</v>
      </c>
      <c r="D19" s="4" t="s">
        <v>63</v>
      </c>
      <c r="E19" s="7">
        <v>33600000</v>
      </c>
      <c r="F19" s="8" t="s">
        <v>487</v>
      </c>
      <c r="G19" s="54" t="s">
        <v>33</v>
      </c>
      <c r="H19" s="10" t="s">
        <v>485</v>
      </c>
      <c r="I19" s="4" t="s">
        <v>508</v>
      </c>
      <c r="J19" s="12" t="s">
        <v>603</v>
      </c>
      <c r="K19" s="9" t="s">
        <v>486</v>
      </c>
      <c r="L19" s="13">
        <v>3626</v>
      </c>
      <c r="M19" s="13">
        <v>181.3</v>
      </c>
      <c r="N19" s="13">
        <v>3807.3</v>
      </c>
      <c r="O19" s="11"/>
      <c r="P19" s="11"/>
      <c r="Q19" s="11"/>
      <c r="R19" s="11"/>
    </row>
    <row r="20" spans="1:18" ht="42" x14ac:dyDescent="0.2">
      <c r="A20" s="4">
        <v>14</v>
      </c>
      <c r="B20" s="5" t="s">
        <v>476</v>
      </c>
      <c r="C20" s="6" t="s">
        <v>64</v>
      </c>
      <c r="D20" s="4" t="s">
        <v>65</v>
      </c>
      <c r="E20" s="7">
        <v>33600000</v>
      </c>
      <c r="F20" s="8" t="s">
        <v>487</v>
      </c>
      <c r="G20" s="54" t="s">
        <v>33</v>
      </c>
      <c r="H20" s="10" t="s">
        <v>485</v>
      </c>
      <c r="I20" s="4" t="s">
        <v>508</v>
      </c>
      <c r="J20" s="12" t="s">
        <v>603</v>
      </c>
      <c r="K20" s="9" t="s">
        <v>486</v>
      </c>
      <c r="L20" s="13">
        <v>2068.9</v>
      </c>
      <c r="M20" s="13">
        <v>103.45</v>
      </c>
      <c r="N20" s="13">
        <v>2172.35</v>
      </c>
      <c r="O20" s="11"/>
      <c r="P20" s="11"/>
      <c r="Q20" s="11"/>
      <c r="R20" s="11"/>
    </row>
    <row r="21" spans="1:18" ht="42" x14ac:dyDescent="0.2">
      <c r="A21" s="4">
        <v>15</v>
      </c>
      <c r="B21" s="5" t="s">
        <v>476</v>
      </c>
      <c r="C21" s="6" t="s">
        <v>66</v>
      </c>
      <c r="D21" s="4" t="s">
        <v>67</v>
      </c>
      <c r="E21" s="7">
        <v>33600000</v>
      </c>
      <c r="F21" s="8" t="s">
        <v>487</v>
      </c>
      <c r="G21" s="54" t="s">
        <v>33</v>
      </c>
      <c r="H21" s="10" t="s">
        <v>485</v>
      </c>
      <c r="I21" s="4" t="s">
        <v>508</v>
      </c>
      <c r="J21" s="12" t="s">
        <v>603</v>
      </c>
      <c r="K21" s="9" t="s">
        <v>486</v>
      </c>
      <c r="L21" s="13">
        <v>805.6</v>
      </c>
      <c r="M21" s="13">
        <v>40.28</v>
      </c>
      <c r="N21" s="13">
        <v>845.88</v>
      </c>
      <c r="O21" s="11"/>
      <c r="P21" s="11"/>
      <c r="Q21" s="11"/>
      <c r="R21" s="11"/>
    </row>
    <row r="22" spans="1:18" ht="42" x14ac:dyDescent="0.2">
      <c r="A22" s="4">
        <v>16</v>
      </c>
      <c r="B22" s="5" t="s">
        <v>476</v>
      </c>
      <c r="C22" s="6" t="s">
        <v>68</v>
      </c>
      <c r="D22" s="4" t="s">
        <v>69</v>
      </c>
      <c r="E22" s="7">
        <v>33600000</v>
      </c>
      <c r="F22" s="8" t="s">
        <v>487</v>
      </c>
      <c r="G22" s="54" t="s">
        <v>33</v>
      </c>
      <c r="H22" s="10" t="s">
        <v>485</v>
      </c>
      <c r="I22" s="4" t="s">
        <v>508</v>
      </c>
      <c r="J22" s="12" t="s">
        <v>603</v>
      </c>
      <c r="K22" s="9" t="s">
        <v>486</v>
      </c>
      <c r="L22" s="13">
        <v>4788</v>
      </c>
      <c r="M22" s="13">
        <v>239.4</v>
      </c>
      <c r="N22" s="13">
        <v>5027.3999999999996</v>
      </c>
      <c r="O22" s="11"/>
      <c r="P22" s="11"/>
      <c r="Q22" s="11"/>
      <c r="R22" s="11"/>
    </row>
    <row r="23" spans="1:18" ht="42" x14ac:dyDescent="0.2">
      <c r="A23" s="4">
        <v>17</v>
      </c>
      <c r="B23" s="5" t="s">
        <v>476</v>
      </c>
      <c r="C23" s="6" t="s">
        <v>70</v>
      </c>
      <c r="D23" s="4" t="s">
        <v>71</v>
      </c>
      <c r="E23" s="7">
        <v>33600000</v>
      </c>
      <c r="F23" s="8" t="s">
        <v>487</v>
      </c>
      <c r="G23" s="54" t="s">
        <v>33</v>
      </c>
      <c r="H23" s="10" t="s">
        <v>485</v>
      </c>
      <c r="I23" s="4" t="s">
        <v>508</v>
      </c>
      <c r="J23" s="12" t="s">
        <v>603</v>
      </c>
      <c r="K23" s="9" t="s">
        <v>486</v>
      </c>
      <c r="L23" s="13">
        <v>7520</v>
      </c>
      <c r="M23" s="13">
        <v>376</v>
      </c>
      <c r="N23" s="13">
        <v>7896</v>
      </c>
      <c r="O23" s="11"/>
      <c r="P23" s="11"/>
      <c r="Q23" s="11"/>
      <c r="R23" s="11"/>
    </row>
    <row r="24" spans="1:18" ht="42" x14ac:dyDescent="0.2">
      <c r="A24" s="4">
        <v>18</v>
      </c>
      <c r="B24" s="5" t="s">
        <v>476</v>
      </c>
      <c r="C24" s="6" t="s">
        <v>72</v>
      </c>
      <c r="D24" s="4" t="s">
        <v>73</v>
      </c>
      <c r="E24" s="7">
        <v>33600000</v>
      </c>
      <c r="F24" s="8" t="s">
        <v>487</v>
      </c>
      <c r="G24" s="54" t="s">
        <v>33</v>
      </c>
      <c r="H24" s="10" t="s">
        <v>485</v>
      </c>
      <c r="I24" s="4" t="s">
        <v>508</v>
      </c>
      <c r="J24" s="12" t="s">
        <v>603</v>
      </c>
      <c r="K24" s="9" t="s">
        <v>486</v>
      </c>
      <c r="L24" s="13">
        <v>10572</v>
      </c>
      <c r="M24" s="13">
        <v>528.6</v>
      </c>
      <c r="N24" s="13">
        <v>11100.6</v>
      </c>
      <c r="O24" s="11"/>
      <c r="P24" s="11"/>
      <c r="Q24" s="11"/>
      <c r="R24" s="11"/>
    </row>
    <row r="25" spans="1:18" ht="42" x14ac:dyDescent="0.2">
      <c r="A25" s="4">
        <v>19</v>
      </c>
      <c r="B25" s="5" t="s">
        <v>476</v>
      </c>
      <c r="C25" s="6" t="s">
        <v>74</v>
      </c>
      <c r="D25" s="4" t="s">
        <v>75</v>
      </c>
      <c r="E25" s="7">
        <v>33600000</v>
      </c>
      <c r="F25" s="8" t="s">
        <v>487</v>
      </c>
      <c r="G25" s="54" t="s">
        <v>33</v>
      </c>
      <c r="H25" s="10" t="s">
        <v>485</v>
      </c>
      <c r="I25" s="4" t="s">
        <v>508</v>
      </c>
      <c r="J25" s="12" t="s">
        <v>603</v>
      </c>
      <c r="K25" s="9" t="s">
        <v>486</v>
      </c>
      <c r="L25" s="13">
        <v>4543</v>
      </c>
      <c r="M25" s="13">
        <v>227.15</v>
      </c>
      <c r="N25" s="13">
        <v>4770.1499999999996</v>
      </c>
      <c r="O25" s="11"/>
      <c r="P25" s="11"/>
      <c r="Q25" s="11"/>
      <c r="R25" s="11"/>
    </row>
    <row r="26" spans="1:18" ht="42" x14ac:dyDescent="0.2">
      <c r="A26" s="4">
        <v>20</v>
      </c>
      <c r="B26" s="5" t="s">
        <v>477</v>
      </c>
      <c r="C26" s="6" t="s">
        <v>76</v>
      </c>
      <c r="D26" s="4" t="s">
        <v>77</v>
      </c>
      <c r="E26" s="7">
        <v>33600000</v>
      </c>
      <c r="F26" s="14" t="s">
        <v>488</v>
      </c>
      <c r="G26" s="54" t="s">
        <v>33</v>
      </c>
      <c r="H26" s="10" t="s">
        <v>485</v>
      </c>
      <c r="I26" s="4" t="s">
        <v>508</v>
      </c>
      <c r="J26" s="12" t="s">
        <v>603</v>
      </c>
      <c r="K26" s="9" t="s">
        <v>486</v>
      </c>
      <c r="L26" s="13">
        <v>4704</v>
      </c>
      <c r="M26" s="13">
        <v>235.2</v>
      </c>
      <c r="N26" s="13">
        <v>4939.2</v>
      </c>
      <c r="O26" s="11"/>
      <c r="P26" s="11"/>
      <c r="Q26" s="11"/>
      <c r="R26" s="11"/>
    </row>
    <row r="27" spans="1:18" ht="42" x14ac:dyDescent="0.2">
      <c r="A27" s="4">
        <v>21</v>
      </c>
      <c r="B27" s="5" t="s">
        <v>477</v>
      </c>
      <c r="C27" s="6" t="s">
        <v>78</v>
      </c>
      <c r="D27" s="4" t="s">
        <v>79</v>
      </c>
      <c r="E27" s="7">
        <v>33600000</v>
      </c>
      <c r="F27" s="14" t="s">
        <v>488</v>
      </c>
      <c r="G27" s="54" t="s">
        <v>33</v>
      </c>
      <c r="H27" s="10" t="s">
        <v>485</v>
      </c>
      <c r="I27" s="4" t="s">
        <v>508</v>
      </c>
      <c r="J27" s="12" t="s">
        <v>603</v>
      </c>
      <c r="K27" s="9" t="s">
        <v>486</v>
      </c>
      <c r="L27" s="13">
        <v>3720.08</v>
      </c>
      <c r="M27" s="13">
        <v>186</v>
      </c>
      <c r="N27" s="13">
        <v>3906.08</v>
      </c>
      <c r="O27" s="11"/>
      <c r="P27" s="11"/>
      <c r="Q27" s="11"/>
      <c r="R27" s="11"/>
    </row>
    <row r="28" spans="1:18" ht="42" x14ac:dyDescent="0.2">
      <c r="A28" s="4">
        <v>22</v>
      </c>
      <c r="B28" s="5" t="s">
        <v>477</v>
      </c>
      <c r="C28" s="6" t="s">
        <v>80</v>
      </c>
      <c r="D28" s="4" t="s">
        <v>81</v>
      </c>
      <c r="E28" s="7">
        <v>33600000</v>
      </c>
      <c r="F28" s="14" t="s">
        <v>488</v>
      </c>
      <c r="G28" s="54" t="s">
        <v>33</v>
      </c>
      <c r="H28" s="10" t="s">
        <v>485</v>
      </c>
      <c r="I28" s="4" t="s">
        <v>508</v>
      </c>
      <c r="J28" s="12" t="s">
        <v>603</v>
      </c>
      <c r="K28" s="9" t="s">
        <v>486</v>
      </c>
      <c r="L28" s="13">
        <v>1228.8</v>
      </c>
      <c r="M28" s="13">
        <v>61.44</v>
      </c>
      <c r="N28" s="13">
        <v>1290.24</v>
      </c>
      <c r="O28" s="11"/>
      <c r="P28" s="11"/>
      <c r="Q28" s="11"/>
      <c r="R28" s="11"/>
    </row>
    <row r="29" spans="1:18" ht="42" x14ac:dyDescent="0.2">
      <c r="A29" s="4">
        <v>23</v>
      </c>
      <c r="B29" s="5" t="s">
        <v>477</v>
      </c>
      <c r="C29" s="6" t="s">
        <v>82</v>
      </c>
      <c r="D29" s="4" t="s">
        <v>83</v>
      </c>
      <c r="E29" s="7">
        <v>33600000</v>
      </c>
      <c r="F29" s="14" t="s">
        <v>488</v>
      </c>
      <c r="G29" s="54" t="s">
        <v>33</v>
      </c>
      <c r="H29" s="10" t="s">
        <v>485</v>
      </c>
      <c r="I29" s="4" t="s">
        <v>508</v>
      </c>
      <c r="J29" s="12" t="s">
        <v>603</v>
      </c>
      <c r="K29" s="9" t="s">
        <v>486</v>
      </c>
      <c r="L29" s="13">
        <v>6750.2</v>
      </c>
      <c r="M29" s="13">
        <v>337.51</v>
      </c>
      <c r="N29" s="13">
        <v>7087.71</v>
      </c>
      <c r="O29" s="11"/>
      <c r="P29" s="11"/>
      <c r="Q29" s="11"/>
      <c r="R29" s="11"/>
    </row>
    <row r="30" spans="1:18" ht="42" x14ac:dyDescent="0.2">
      <c r="A30" s="4">
        <v>24</v>
      </c>
      <c r="B30" s="5" t="s">
        <v>477</v>
      </c>
      <c r="C30" s="6" t="s">
        <v>84</v>
      </c>
      <c r="D30" s="4" t="s">
        <v>85</v>
      </c>
      <c r="E30" s="7">
        <v>33600000</v>
      </c>
      <c r="F30" s="14" t="s">
        <v>488</v>
      </c>
      <c r="G30" s="54" t="s">
        <v>33</v>
      </c>
      <c r="H30" s="10" t="s">
        <v>485</v>
      </c>
      <c r="I30" s="4" t="s">
        <v>508</v>
      </c>
      <c r="J30" s="12" t="s">
        <v>603</v>
      </c>
      <c r="K30" s="9" t="s">
        <v>486</v>
      </c>
      <c r="L30" s="13">
        <v>25921.35</v>
      </c>
      <c r="M30" s="13">
        <v>1296.07</v>
      </c>
      <c r="N30" s="13">
        <v>27217.42</v>
      </c>
      <c r="O30" s="11"/>
      <c r="P30" s="11"/>
      <c r="Q30" s="11"/>
      <c r="R30" s="11"/>
    </row>
    <row r="31" spans="1:18" ht="42" x14ac:dyDescent="0.2">
      <c r="A31" s="4">
        <v>25</v>
      </c>
      <c r="B31" s="5" t="s">
        <v>477</v>
      </c>
      <c r="C31" s="6" t="s">
        <v>86</v>
      </c>
      <c r="D31" s="4" t="s">
        <v>87</v>
      </c>
      <c r="E31" s="7">
        <v>33600000</v>
      </c>
      <c r="F31" s="14" t="s">
        <v>488</v>
      </c>
      <c r="G31" s="54" t="s">
        <v>33</v>
      </c>
      <c r="H31" s="10" t="s">
        <v>485</v>
      </c>
      <c r="I31" s="4" t="s">
        <v>508</v>
      </c>
      <c r="J31" s="12" t="s">
        <v>603</v>
      </c>
      <c r="K31" s="9" t="s">
        <v>486</v>
      </c>
      <c r="L31" s="13">
        <v>28974.959999999999</v>
      </c>
      <c r="M31" s="13">
        <v>1448.75</v>
      </c>
      <c r="N31" s="13">
        <v>30423.71</v>
      </c>
      <c r="O31" s="11"/>
      <c r="P31" s="11"/>
      <c r="Q31" s="11"/>
      <c r="R31" s="11"/>
    </row>
    <row r="32" spans="1:18" ht="42" x14ac:dyDescent="0.2">
      <c r="A32" s="4">
        <v>26</v>
      </c>
      <c r="B32" s="5" t="s">
        <v>477</v>
      </c>
      <c r="C32" s="6" t="s">
        <v>88</v>
      </c>
      <c r="D32" s="4" t="s">
        <v>89</v>
      </c>
      <c r="E32" s="7">
        <v>33600000</v>
      </c>
      <c r="F32" s="14" t="s">
        <v>488</v>
      </c>
      <c r="G32" s="54" t="s">
        <v>33</v>
      </c>
      <c r="H32" s="10" t="s">
        <v>485</v>
      </c>
      <c r="I32" s="4" t="s">
        <v>508</v>
      </c>
      <c r="J32" s="12" t="s">
        <v>603</v>
      </c>
      <c r="K32" s="9" t="s">
        <v>486</v>
      </c>
      <c r="L32" s="13">
        <v>1119.8</v>
      </c>
      <c r="M32" s="13">
        <v>55.99</v>
      </c>
      <c r="N32" s="13">
        <v>1175.79</v>
      </c>
      <c r="O32" s="11"/>
      <c r="P32" s="11"/>
      <c r="Q32" s="11"/>
      <c r="R32" s="11"/>
    </row>
    <row r="33" spans="1:18" ht="42" x14ac:dyDescent="0.2">
      <c r="A33" s="4">
        <v>27</v>
      </c>
      <c r="B33" s="5" t="s">
        <v>477</v>
      </c>
      <c r="C33" s="6" t="s">
        <v>90</v>
      </c>
      <c r="D33" s="4" t="s">
        <v>91</v>
      </c>
      <c r="E33" s="7">
        <v>33600000</v>
      </c>
      <c r="F33" s="14" t="s">
        <v>488</v>
      </c>
      <c r="G33" s="54" t="s">
        <v>33</v>
      </c>
      <c r="H33" s="10" t="s">
        <v>485</v>
      </c>
      <c r="I33" s="4" t="s">
        <v>508</v>
      </c>
      <c r="J33" s="12" t="s">
        <v>603</v>
      </c>
      <c r="K33" s="9" t="s">
        <v>486</v>
      </c>
      <c r="L33" s="13">
        <v>9859.9</v>
      </c>
      <c r="M33" s="13">
        <v>493</v>
      </c>
      <c r="N33" s="13">
        <v>10352.9</v>
      </c>
      <c r="O33" s="11"/>
      <c r="P33" s="11"/>
      <c r="Q33" s="11"/>
      <c r="R33" s="11"/>
    </row>
    <row r="34" spans="1:18" ht="42" x14ac:dyDescent="0.2">
      <c r="A34" s="4">
        <v>28</v>
      </c>
      <c r="B34" s="5" t="s">
        <v>477</v>
      </c>
      <c r="C34" s="6" t="s">
        <v>92</v>
      </c>
      <c r="D34" s="4" t="s">
        <v>93</v>
      </c>
      <c r="E34" s="7">
        <v>33600000</v>
      </c>
      <c r="F34" s="14" t="s">
        <v>488</v>
      </c>
      <c r="G34" s="54" t="s">
        <v>33</v>
      </c>
      <c r="H34" s="10" t="s">
        <v>485</v>
      </c>
      <c r="I34" s="4" t="s">
        <v>508</v>
      </c>
      <c r="J34" s="12" t="s">
        <v>603</v>
      </c>
      <c r="K34" s="9" t="s">
        <v>486</v>
      </c>
      <c r="L34" s="13">
        <v>6611.76</v>
      </c>
      <c r="M34" s="13">
        <v>330.59</v>
      </c>
      <c r="N34" s="13">
        <v>6942.35</v>
      </c>
      <c r="O34" s="11"/>
      <c r="P34" s="11"/>
      <c r="Q34" s="11"/>
      <c r="R34" s="11"/>
    </row>
    <row r="35" spans="1:18" ht="42" x14ac:dyDescent="0.2">
      <c r="A35" s="4">
        <v>29</v>
      </c>
      <c r="B35" s="5" t="s">
        <v>477</v>
      </c>
      <c r="C35" s="6" t="s">
        <v>94</v>
      </c>
      <c r="D35" s="4" t="s">
        <v>95</v>
      </c>
      <c r="E35" s="7">
        <v>33600000</v>
      </c>
      <c r="F35" s="14" t="s">
        <v>488</v>
      </c>
      <c r="G35" s="54" t="s">
        <v>33</v>
      </c>
      <c r="H35" s="10" t="s">
        <v>485</v>
      </c>
      <c r="I35" s="4" t="s">
        <v>508</v>
      </c>
      <c r="J35" s="12" t="s">
        <v>603</v>
      </c>
      <c r="K35" s="9" t="s">
        <v>486</v>
      </c>
      <c r="L35" s="13">
        <v>3543.28</v>
      </c>
      <c r="M35" s="13">
        <v>177.16</v>
      </c>
      <c r="N35" s="13">
        <v>3720.44</v>
      </c>
      <c r="O35" s="11"/>
      <c r="P35" s="11"/>
      <c r="Q35" s="11"/>
      <c r="R35" s="11"/>
    </row>
    <row r="36" spans="1:18" ht="42" x14ac:dyDescent="0.2">
      <c r="A36" s="4">
        <v>30</v>
      </c>
      <c r="B36" s="5" t="s">
        <v>477</v>
      </c>
      <c r="C36" s="6" t="s">
        <v>96</v>
      </c>
      <c r="D36" s="4" t="s">
        <v>97</v>
      </c>
      <c r="E36" s="7">
        <v>33600000</v>
      </c>
      <c r="F36" s="14" t="s">
        <v>488</v>
      </c>
      <c r="G36" s="54" t="s">
        <v>33</v>
      </c>
      <c r="H36" s="10" t="s">
        <v>485</v>
      </c>
      <c r="I36" s="4" t="s">
        <v>508</v>
      </c>
      <c r="J36" s="12" t="s">
        <v>603</v>
      </c>
      <c r="K36" s="9" t="s">
        <v>486</v>
      </c>
      <c r="L36" s="13">
        <v>13297.9</v>
      </c>
      <c r="M36" s="13">
        <v>664.9</v>
      </c>
      <c r="N36" s="13">
        <v>13962.8</v>
      </c>
      <c r="O36" s="11"/>
      <c r="P36" s="11"/>
      <c r="Q36" s="11"/>
      <c r="R36" s="11"/>
    </row>
    <row r="37" spans="1:18" ht="42" x14ac:dyDescent="0.2">
      <c r="A37" s="4">
        <v>31</v>
      </c>
      <c r="B37" s="5" t="s">
        <v>477</v>
      </c>
      <c r="C37" s="6" t="s">
        <v>98</v>
      </c>
      <c r="D37" s="4" t="s">
        <v>99</v>
      </c>
      <c r="E37" s="7">
        <v>33600000</v>
      </c>
      <c r="F37" s="14" t="s">
        <v>488</v>
      </c>
      <c r="G37" s="54" t="s">
        <v>33</v>
      </c>
      <c r="H37" s="10" t="s">
        <v>485</v>
      </c>
      <c r="I37" s="4" t="s">
        <v>508</v>
      </c>
      <c r="J37" s="12" t="s">
        <v>603</v>
      </c>
      <c r="K37" s="9" t="s">
        <v>486</v>
      </c>
      <c r="L37" s="13">
        <v>6492.16</v>
      </c>
      <c r="M37" s="13">
        <v>324.61</v>
      </c>
      <c r="N37" s="13">
        <v>6816.77</v>
      </c>
      <c r="O37" s="11"/>
      <c r="P37" s="11"/>
      <c r="Q37" s="11"/>
      <c r="R37" s="11"/>
    </row>
    <row r="38" spans="1:18" ht="42" x14ac:dyDescent="0.2">
      <c r="A38" s="4">
        <v>32</v>
      </c>
      <c r="B38" s="5" t="s">
        <v>477</v>
      </c>
      <c r="C38" s="6" t="s">
        <v>100</v>
      </c>
      <c r="D38" s="4" t="s">
        <v>101</v>
      </c>
      <c r="E38" s="7">
        <v>33600000</v>
      </c>
      <c r="F38" s="14" t="s">
        <v>488</v>
      </c>
      <c r="G38" s="54" t="s">
        <v>33</v>
      </c>
      <c r="H38" s="10" t="s">
        <v>485</v>
      </c>
      <c r="I38" s="4" t="s">
        <v>508</v>
      </c>
      <c r="J38" s="12" t="s">
        <v>603</v>
      </c>
      <c r="K38" s="9" t="s">
        <v>486</v>
      </c>
      <c r="L38" s="13">
        <v>17902.5</v>
      </c>
      <c r="M38" s="13">
        <v>895.13</v>
      </c>
      <c r="N38" s="13">
        <v>18797.63</v>
      </c>
      <c r="O38" s="11"/>
      <c r="P38" s="11"/>
      <c r="Q38" s="11"/>
      <c r="R38" s="11"/>
    </row>
    <row r="39" spans="1:18" ht="42" x14ac:dyDescent="0.2">
      <c r="A39" s="4">
        <v>33</v>
      </c>
      <c r="B39" s="5" t="s">
        <v>477</v>
      </c>
      <c r="C39" s="6" t="s">
        <v>102</v>
      </c>
      <c r="D39" s="4" t="s">
        <v>103</v>
      </c>
      <c r="E39" s="7">
        <v>33600000</v>
      </c>
      <c r="F39" s="14" t="s">
        <v>488</v>
      </c>
      <c r="G39" s="54" t="s">
        <v>33</v>
      </c>
      <c r="H39" s="10" t="s">
        <v>485</v>
      </c>
      <c r="I39" s="4" t="s">
        <v>508</v>
      </c>
      <c r="J39" s="12" t="s">
        <v>603</v>
      </c>
      <c r="K39" s="9" t="s">
        <v>486</v>
      </c>
      <c r="L39" s="13">
        <v>3243.6</v>
      </c>
      <c r="M39" s="13">
        <v>162.18</v>
      </c>
      <c r="N39" s="13">
        <v>3405.78</v>
      </c>
      <c r="O39" s="11"/>
      <c r="P39" s="11"/>
      <c r="Q39" s="11"/>
      <c r="R39" s="11"/>
    </row>
    <row r="40" spans="1:18" ht="42" x14ac:dyDescent="0.2">
      <c r="A40" s="4">
        <v>34</v>
      </c>
      <c r="B40" s="5" t="s">
        <v>477</v>
      </c>
      <c r="C40" s="6" t="s">
        <v>104</v>
      </c>
      <c r="D40" s="4" t="s">
        <v>105</v>
      </c>
      <c r="E40" s="7">
        <v>33600000</v>
      </c>
      <c r="F40" s="14" t="s">
        <v>488</v>
      </c>
      <c r="G40" s="54" t="s">
        <v>33</v>
      </c>
      <c r="H40" s="10" t="s">
        <v>485</v>
      </c>
      <c r="I40" s="4" t="s">
        <v>508</v>
      </c>
      <c r="J40" s="12" t="s">
        <v>603</v>
      </c>
      <c r="K40" s="9" t="s">
        <v>486</v>
      </c>
      <c r="L40" s="13">
        <v>5565</v>
      </c>
      <c r="M40" s="13">
        <v>278.25</v>
      </c>
      <c r="N40" s="13">
        <v>5843.25</v>
      </c>
      <c r="O40" s="11"/>
      <c r="P40" s="11"/>
      <c r="Q40" s="11"/>
      <c r="R40" s="11"/>
    </row>
    <row r="41" spans="1:18" ht="42" x14ac:dyDescent="0.2">
      <c r="A41" s="4">
        <v>35</v>
      </c>
      <c r="B41" s="5" t="s">
        <v>477</v>
      </c>
      <c r="C41" s="6" t="s">
        <v>106</v>
      </c>
      <c r="D41" s="4" t="s">
        <v>107</v>
      </c>
      <c r="E41" s="7">
        <v>33600000</v>
      </c>
      <c r="F41" s="14" t="s">
        <v>488</v>
      </c>
      <c r="G41" s="54" t="s">
        <v>33</v>
      </c>
      <c r="H41" s="10" t="s">
        <v>485</v>
      </c>
      <c r="I41" s="4" t="s">
        <v>508</v>
      </c>
      <c r="J41" s="12" t="s">
        <v>603</v>
      </c>
      <c r="K41" s="9" t="s">
        <v>486</v>
      </c>
      <c r="L41" s="13">
        <v>2391.9</v>
      </c>
      <c r="M41" s="13">
        <v>119.6</v>
      </c>
      <c r="N41" s="13">
        <v>2511.5</v>
      </c>
      <c r="O41" s="11"/>
      <c r="P41" s="11"/>
      <c r="Q41" s="11"/>
      <c r="R41" s="11"/>
    </row>
    <row r="42" spans="1:18" ht="42" x14ac:dyDescent="0.2">
      <c r="A42" s="4">
        <v>36</v>
      </c>
      <c r="B42" s="5" t="s">
        <v>477</v>
      </c>
      <c r="C42" s="6" t="s">
        <v>108</v>
      </c>
      <c r="D42" s="4" t="s">
        <v>109</v>
      </c>
      <c r="E42" s="7">
        <v>33600000</v>
      </c>
      <c r="F42" s="14" t="s">
        <v>488</v>
      </c>
      <c r="G42" s="54" t="s">
        <v>33</v>
      </c>
      <c r="H42" s="10" t="s">
        <v>485</v>
      </c>
      <c r="I42" s="4" t="s">
        <v>508</v>
      </c>
      <c r="J42" s="12" t="s">
        <v>603</v>
      </c>
      <c r="K42" s="9" t="s">
        <v>486</v>
      </c>
      <c r="L42" s="13">
        <v>3450.16</v>
      </c>
      <c r="M42" s="13">
        <v>172.51</v>
      </c>
      <c r="N42" s="13">
        <v>3622.67</v>
      </c>
      <c r="O42" s="11"/>
      <c r="P42" s="11"/>
      <c r="Q42" s="11"/>
      <c r="R42" s="11"/>
    </row>
    <row r="43" spans="1:18" ht="42" x14ac:dyDescent="0.2">
      <c r="A43" s="4">
        <v>37</v>
      </c>
      <c r="B43" s="5" t="s">
        <v>477</v>
      </c>
      <c r="C43" s="6" t="s">
        <v>110</v>
      </c>
      <c r="D43" s="4" t="s">
        <v>111</v>
      </c>
      <c r="E43" s="7">
        <v>33600000</v>
      </c>
      <c r="F43" s="14" t="s">
        <v>488</v>
      </c>
      <c r="G43" s="54" t="s">
        <v>33</v>
      </c>
      <c r="H43" s="10" t="s">
        <v>485</v>
      </c>
      <c r="I43" s="4" t="s">
        <v>508</v>
      </c>
      <c r="J43" s="12" t="s">
        <v>603</v>
      </c>
      <c r="K43" s="9" t="s">
        <v>486</v>
      </c>
      <c r="L43" s="13">
        <v>2839.2</v>
      </c>
      <c r="M43" s="13">
        <v>141.96</v>
      </c>
      <c r="N43" s="13">
        <v>2981.16</v>
      </c>
      <c r="O43" s="11"/>
      <c r="P43" s="11"/>
      <c r="Q43" s="11"/>
      <c r="R43" s="11"/>
    </row>
    <row r="44" spans="1:18" ht="42" x14ac:dyDescent="0.2">
      <c r="A44" s="4">
        <v>38</v>
      </c>
      <c r="B44" s="5" t="s">
        <v>477</v>
      </c>
      <c r="C44" s="6" t="s">
        <v>112</v>
      </c>
      <c r="D44" s="4" t="s">
        <v>113</v>
      </c>
      <c r="E44" s="7">
        <v>33600000</v>
      </c>
      <c r="F44" s="14" t="s">
        <v>488</v>
      </c>
      <c r="G44" s="54" t="s">
        <v>33</v>
      </c>
      <c r="H44" s="10" t="s">
        <v>485</v>
      </c>
      <c r="I44" s="4" t="s">
        <v>508</v>
      </c>
      <c r="J44" s="12" t="s">
        <v>603</v>
      </c>
      <c r="K44" s="9" t="s">
        <v>486</v>
      </c>
      <c r="L44" s="13">
        <v>9548.56</v>
      </c>
      <c r="M44" s="13">
        <v>477.43</v>
      </c>
      <c r="N44" s="13">
        <v>10025.99</v>
      </c>
      <c r="O44" s="11"/>
      <c r="P44" s="11"/>
      <c r="Q44" s="11"/>
      <c r="R44" s="11"/>
    </row>
    <row r="45" spans="1:18" ht="42" x14ac:dyDescent="0.2">
      <c r="A45" s="4">
        <v>39</v>
      </c>
      <c r="B45" s="5" t="s">
        <v>477</v>
      </c>
      <c r="C45" s="6" t="s">
        <v>114</v>
      </c>
      <c r="D45" s="4" t="s">
        <v>115</v>
      </c>
      <c r="E45" s="7">
        <v>33600000</v>
      </c>
      <c r="F45" s="14" t="s">
        <v>488</v>
      </c>
      <c r="G45" s="54" t="s">
        <v>33</v>
      </c>
      <c r="H45" s="10" t="s">
        <v>485</v>
      </c>
      <c r="I45" s="4" t="s">
        <v>508</v>
      </c>
      <c r="J45" s="12" t="s">
        <v>603</v>
      </c>
      <c r="K45" s="9" t="s">
        <v>486</v>
      </c>
      <c r="L45" s="13">
        <v>18199.22</v>
      </c>
      <c r="M45" s="13">
        <v>909.96</v>
      </c>
      <c r="N45" s="13">
        <v>19109.18</v>
      </c>
      <c r="O45" s="11"/>
      <c r="P45" s="11"/>
      <c r="Q45" s="11"/>
      <c r="R45" s="11"/>
    </row>
    <row r="46" spans="1:18" ht="42" x14ac:dyDescent="0.2">
      <c r="A46" s="4">
        <v>40</v>
      </c>
      <c r="B46" s="5" t="s">
        <v>477</v>
      </c>
      <c r="C46" s="6" t="s">
        <v>116</v>
      </c>
      <c r="D46" s="4" t="s">
        <v>117</v>
      </c>
      <c r="E46" s="7">
        <v>33600000</v>
      </c>
      <c r="F46" s="14" t="s">
        <v>488</v>
      </c>
      <c r="G46" s="54" t="s">
        <v>33</v>
      </c>
      <c r="H46" s="10" t="s">
        <v>485</v>
      </c>
      <c r="I46" s="4" t="s">
        <v>508</v>
      </c>
      <c r="J46" s="12" t="s">
        <v>603</v>
      </c>
      <c r="K46" s="9" t="s">
        <v>486</v>
      </c>
      <c r="L46" s="13">
        <v>7311.6</v>
      </c>
      <c r="M46" s="13">
        <v>365.58</v>
      </c>
      <c r="N46" s="13">
        <v>7677.18</v>
      </c>
      <c r="O46" s="11"/>
      <c r="P46" s="11"/>
      <c r="Q46" s="11"/>
      <c r="R46" s="11"/>
    </row>
    <row r="47" spans="1:18" ht="42" x14ac:dyDescent="0.2">
      <c r="A47" s="4">
        <v>41</v>
      </c>
      <c r="B47" s="5" t="s">
        <v>477</v>
      </c>
      <c r="C47" s="6" t="s">
        <v>118</v>
      </c>
      <c r="D47" s="4" t="s">
        <v>119</v>
      </c>
      <c r="E47" s="7">
        <v>33600000</v>
      </c>
      <c r="F47" s="14" t="s">
        <v>488</v>
      </c>
      <c r="G47" s="54" t="s">
        <v>33</v>
      </c>
      <c r="H47" s="10" t="s">
        <v>485</v>
      </c>
      <c r="I47" s="4" t="s">
        <v>508</v>
      </c>
      <c r="J47" s="12" t="s">
        <v>603</v>
      </c>
      <c r="K47" s="9" t="s">
        <v>486</v>
      </c>
      <c r="L47" s="13">
        <v>8572.4</v>
      </c>
      <c r="M47" s="13">
        <v>428.62</v>
      </c>
      <c r="N47" s="13">
        <v>9001.02</v>
      </c>
      <c r="O47" s="11"/>
      <c r="P47" s="11"/>
      <c r="Q47" s="11"/>
      <c r="R47" s="11"/>
    </row>
    <row r="48" spans="1:18" ht="42" x14ac:dyDescent="0.2">
      <c r="A48" s="4">
        <v>42</v>
      </c>
      <c r="B48" s="5" t="s">
        <v>478</v>
      </c>
      <c r="C48" s="6" t="s">
        <v>120</v>
      </c>
      <c r="D48" s="4" t="s">
        <v>121</v>
      </c>
      <c r="E48" s="7">
        <v>33600000</v>
      </c>
      <c r="F48" s="14" t="s">
        <v>489</v>
      </c>
      <c r="G48" s="54" t="s">
        <v>33</v>
      </c>
      <c r="H48" s="10" t="s">
        <v>485</v>
      </c>
      <c r="I48" s="4" t="s">
        <v>508</v>
      </c>
      <c r="J48" s="12" t="s">
        <v>603</v>
      </c>
      <c r="K48" s="9" t="s">
        <v>486</v>
      </c>
      <c r="L48" s="13">
        <v>2981.66</v>
      </c>
      <c r="M48" s="13">
        <v>149.08000000000001</v>
      </c>
      <c r="N48" s="13">
        <v>3130.74</v>
      </c>
      <c r="O48" s="11"/>
      <c r="P48" s="11"/>
      <c r="Q48" s="11"/>
      <c r="R48" s="11"/>
    </row>
    <row r="49" spans="1:19" ht="42" x14ac:dyDescent="0.2">
      <c r="A49" s="4">
        <v>43</v>
      </c>
      <c r="B49" s="5" t="s">
        <v>478</v>
      </c>
      <c r="C49" s="6" t="s">
        <v>122</v>
      </c>
      <c r="D49" s="4" t="s">
        <v>123</v>
      </c>
      <c r="E49" s="7">
        <v>33600000</v>
      </c>
      <c r="F49" s="14" t="s">
        <v>489</v>
      </c>
      <c r="G49" s="54" t="s">
        <v>33</v>
      </c>
      <c r="H49" s="10" t="s">
        <v>485</v>
      </c>
      <c r="I49" s="4" t="s">
        <v>508</v>
      </c>
      <c r="J49" s="12" t="s">
        <v>603</v>
      </c>
      <c r="K49" s="9" t="s">
        <v>486</v>
      </c>
      <c r="L49" s="13">
        <v>5483.52</v>
      </c>
      <c r="M49" s="13">
        <v>274.18</v>
      </c>
      <c r="N49" s="13">
        <v>5757.7</v>
      </c>
      <c r="O49" s="11"/>
      <c r="P49" s="11"/>
      <c r="Q49" s="11"/>
      <c r="R49" s="11"/>
      <c r="S49" s="121"/>
    </row>
    <row r="50" spans="1:19" ht="42" x14ac:dyDescent="0.2">
      <c r="A50" s="4">
        <v>44</v>
      </c>
      <c r="B50" s="5" t="s">
        <v>478</v>
      </c>
      <c r="C50" s="6" t="s">
        <v>124</v>
      </c>
      <c r="D50" s="4" t="s">
        <v>125</v>
      </c>
      <c r="E50" s="7">
        <v>33600000</v>
      </c>
      <c r="F50" s="14" t="s">
        <v>489</v>
      </c>
      <c r="G50" s="54" t="s">
        <v>33</v>
      </c>
      <c r="H50" s="10" t="s">
        <v>485</v>
      </c>
      <c r="I50" s="4" t="s">
        <v>508</v>
      </c>
      <c r="J50" s="12" t="s">
        <v>603</v>
      </c>
      <c r="K50" s="9" t="s">
        <v>486</v>
      </c>
      <c r="L50" s="13">
        <v>15675.12</v>
      </c>
      <c r="M50" s="13">
        <v>783.76</v>
      </c>
      <c r="N50" s="13">
        <v>16458.88</v>
      </c>
      <c r="O50" s="11"/>
      <c r="P50" s="11"/>
      <c r="Q50" s="11"/>
      <c r="R50" s="11"/>
      <c r="S50" s="121"/>
    </row>
    <row r="51" spans="1:19" ht="42" x14ac:dyDescent="0.2">
      <c r="A51" s="4">
        <v>45</v>
      </c>
      <c r="B51" s="5" t="s">
        <v>478</v>
      </c>
      <c r="C51" s="6" t="s">
        <v>126</v>
      </c>
      <c r="D51" s="4" t="s">
        <v>127</v>
      </c>
      <c r="E51" s="7">
        <v>33600000</v>
      </c>
      <c r="F51" s="14" t="s">
        <v>489</v>
      </c>
      <c r="G51" s="54" t="s">
        <v>33</v>
      </c>
      <c r="H51" s="10" t="s">
        <v>485</v>
      </c>
      <c r="I51" s="4" t="s">
        <v>508</v>
      </c>
      <c r="J51" s="12" t="s">
        <v>603</v>
      </c>
      <c r="K51" s="9" t="s">
        <v>486</v>
      </c>
      <c r="L51" s="13">
        <v>5231.1000000000004</v>
      </c>
      <c r="M51" s="13">
        <v>261.56</v>
      </c>
      <c r="N51" s="13">
        <v>5492.66</v>
      </c>
      <c r="O51" s="11"/>
      <c r="P51" s="11"/>
      <c r="Q51" s="11"/>
      <c r="R51" s="11"/>
    </row>
    <row r="52" spans="1:19" ht="42" x14ac:dyDescent="0.2">
      <c r="A52" s="4">
        <v>46</v>
      </c>
      <c r="B52" s="5" t="s">
        <v>478</v>
      </c>
      <c r="C52" s="6" t="s">
        <v>128</v>
      </c>
      <c r="D52" s="4" t="s">
        <v>129</v>
      </c>
      <c r="E52" s="7">
        <v>33600000</v>
      </c>
      <c r="F52" s="14" t="s">
        <v>489</v>
      </c>
      <c r="G52" s="54" t="s">
        <v>33</v>
      </c>
      <c r="H52" s="10" t="s">
        <v>485</v>
      </c>
      <c r="I52" s="4" t="s">
        <v>508</v>
      </c>
      <c r="J52" s="12" t="s">
        <v>603</v>
      </c>
      <c r="K52" s="9" t="s">
        <v>486</v>
      </c>
      <c r="L52" s="13">
        <v>6796.8</v>
      </c>
      <c r="M52" s="13">
        <v>339.84</v>
      </c>
      <c r="N52" s="13">
        <v>7136.64</v>
      </c>
      <c r="O52" s="11"/>
      <c r="P52" s="11"/>
      <c r="Q52" s="11"/>
      <c r="R52" s="11"/>
    </row>
    <row r="53" spans="1:19" ht="42" x14ac:dyDescent="0.2">
      <c r="A53" s="4">
        <v>47</v>
      </c>
      <c r="B53" s="5" t="s">
        <v>478</v>
      </c>
      <c r="C53" s="6" t="s">
        <v>130</v>
      </c>
      <c r="D53" s="4" t="s">
        <v>131</v>
      </c>
      <c r="E53" s="7">
        <v>33600000</v>
      </c>
      <c r="F53" s="14" t="s">
        <v>489</v>
      </c>
      <c r="G53" s="54" t="s">
        <v>33</v>
      </c>
      <c r="H53" s="10" t="s">
        <v>485</v>
      </c>
      <c r="I53" s="4" t="s">
        <v>508</v>
      </c>
      <c r="J53" s="12" t="s">
        <v>603</v>
      </c>
      <c r="K53" s="9" t="s">
        <v>486</v>
      </c>
      <c r="L53" s="13">
        <v>16212</v>
      </c>
      <c r="M53" s="13">
        <v>810.6</v>
      </c>
      <c r="N53" s="13">
        <v>17022.599999999999</v>
      </c>
      <c r="O53" s="11"/>
      <c r="P53" s="11"/>
      <c r="Q53" s="11"/>
      <c r="R53" s="11"/>
    </row>
    <row r="54" spans="1:19" ht="42" x14ac:dyDescent="0.2">
      <c r="A54" s="4">
        <v>48</v>
      </c>
      <c r="B54" s="5" t="s">
        <v>478</v>
      </c>
      <c r="C54" s="6" t="s">
        <v>132</v>
      </c>
      <c r="D54" s="4" t="s">
        <v>133</v>
      </c>
      <c r="E54" s="7">
        <v>33600000</v>
      </c>
      <c r="F54" s="14" t="s">
        <v>489</v>
      </c>
      <c r="G54" s="54" t="s">
        <v>33</v>
      </c>
      <c r="H54" s="10" t="s">
        <v>485</v>
      </c>
      <c r="I54" s="4" t="s">
        <v>508</v>
      </c>
      <c r="J54" s="12" t="s">
        <v>603</v>
      </c>
      <c r="K54" s="9" t="s">
        <v>486</v>
      </c>
      <c r="L54" s="13">
        <v>10612.6</v>
      </c>
      <c r="M54" s="13">
        <v>530.63</v>
      </c>
      <c r="N54" s="13">
        <v>11143.23</v>
      </c>
      <c r="O54" s="11"/>
      <c r="P54" s="11"/>
      <c r="Q54" s="11"/>
      <c r="R54" s="11"/>
    </row>
    <row r="55" spans="1:19" ht="42" x14ac:dyDescent="0.2">
      <c r="A55" s="4">
        <v>49</v>
      </c>
      <c r="B55" s="5" t="s">
        <v>478</v>
      </c>
      <c r="C55" s="6" t="s">
        <v>134</v>
      </c>
      <c r="D55" s="4" t="s">
        <v>135</v>
      </c>
      <c r="E55" s="7">
        <v>33600000</v>
      </c>
      <c r="F55" s="14" t="s">
        <v>489</v>
      </c>
      <c r="G55" s="54" t="s">
        <v>33</v>
      </c>
      <c r="H55" s="10" t="s">
        <v>485</v>
      </c>
      <c r="I55" s="4" t="s">
        <v>508</v>
      </c>
      <c r="J55" s="12" t="s">
        <v>603</v>
      </c>
      <c r="K55" s="9" t="s">
        <v>486</v>
      </c>
      <c r="L55" s="13">
        <v>2650</v>
      </c>
      <c r="M55" s="13">
        <v>132.5</v>
      </c>
      <c r="N55" s="13">
        <v>2782.5</v>
      </c>
      <c r="O55" s="11"/>
      <c r="P55" s="11"/>
      <c r="Q55" s="11"/>
      <c r="R55" s="11"/>
    </row>
    <row r="56" spans="1:19" ht="42" x14ac:dyDescent="0.2">
      <c r="A56" s="4">
        <v>50</v>
      </c>
      <c r="B56" s="5" t="s">
        <v>478</v>
      </c>
      <c r="C56" s="6" t="s">
        <v>136</v>
      </c>
      <c r="D56" s="4" t="s">
        <v>137</v>
      </c>
      <c r="E56" s="7">
        <v>33600000</v>
      </c>
      <c r="F56" s="14" t="s">
        <v>489</v>
      </c>
      <c r="G56" s="54" t="s">
        <v>33</v>
      </c>
      <c r="H56" s="10" t="s">
        <v>485</v>
      </c>
      <c r="I56" s="4" t="s">
        <v>508</v>
      </c>
      <c r="J56" s="12" t="s">
        <v>603</v>
      </c>
      <c r="K56" s="9" t="s">
        <v>486</v>
      </c>
      <c r="L56" s="13">
        <v>7337.82</v>
      </c>
      <c r="M56" s="13">
        <v>366.89</v>
      </c>
      <c r="N56" s="13">
        <v>7704.71</v>
      </c>
      <c r="O56" s="11"/>
      <c r="P56" s="11"/>
      <c r="Q56" s="11"/>
      <c r="R56" s="11"/>
    </row>
    <row r="57" spans="1:19" ht="42" x14ac:dyDescent="0.2">
      <c r="A57" s="4">
        <v>51</v>
      </c>
      <c r="B57" s="5" t="s">
        <v>478</v>
      </c>
      <c r="C57" s="6" t="s">
        <v>138</v>
      </c>
      <c r="D57" s="4" t="s">
        <v>139</v>
      </c>
      <c r="E57" s="7">
        <v>33600000</v>
      </c>
      <c r="F57" s="14" t="s">
        <v>489</v>
      </c>
      <c r="G57" s="54" t="s">
        <v>33</v>
      </c>
      <c r="H57" s="10" t="s">
        <v>485</v>
      </c>
      <c r="I57" s="4" t="s">
        <v>508</v>
      </c>
      <c r="J57" s="12" t="s">
        <v>603</v>
      </c>
      <c r="K57" s="9" t="s">
        <v>486</v>
      </c>
      <c r="L57" s="13">
        <v>1360.62</v>
      </c>
      <c r="M57" s="13">
        <f>N57-L57</f>
        <v>67.720000000000027</v>
      </c>
      <c r="N57" s="13">
        <v>1428.34</v>
      </c>
      <c r="O57" s="11"/>
      <c r="P57" s="11"/>
      <c r="Q57" s="11"/>
      <c r="R57" s="11"/>
      <c r="S57" s="121"/>
    </row>
    <row r="58" spans="1:19" ht="42" x14ac:dyDescent="0.2">
      <c r="A58" s="4">
        <v>52</v>
      </c>
      <c r="B58" s="5" t="s">
        <v>478</v>
      </c>
      <c r="C58" s="6" t="s">
        <v>140</v>
      </c>
      <c r="D58" s="4" t="s">
        <v>141</v>
      </c>
      <c r="E58" s="7">
        <v>33600000</v>
      </c>
      <c r="F58" s="14" t="s">
        <v>489</v>
      </c>
      <c r="G58" s="54" t="s">
        <v>33</v>
      </c>
      <c r="H58" s="10" t="s">
        <v>485</v>
      </c>
      <c r="I58" s="4" t="s">
        <v>508</v>
      </c>
      <c r="J58" s="12" t="s">
        <v>603</v>
      </c>
      <c r="K58" s="9" t="s">
        <v>486</v>
      </c>
      <c r="L58" s="13">
        <v>14065.1</v>
      </c>
      <c r="M58" s="13">
        <v>703.26</v>
      </c>
      <c r="N58" s="13">
        <v>14768.36</v>
      </c>
      <c r="O58" s="11"/>
      <c r="P58" s="11"/>
      <c r="Q58" s="11"/>
      <c r="R58" s="11"/>
    </row>
    <row r="59" spans="1:19" ht="42" x14ac:dyDescent="0.2">
      <c r="A59" s="4">
        <v>53</v>
      </c>
      <c r="B59" s="5" t="s">
        <v>478</v>
      </c>
      <c r="C59" s="6" t="s">
        <v>142</v>
      </c>
      <c r="D59" s="4" t="s">
        <v>143</v>
      </c>
      <c r="E59" s="7">
        <v>33600000</v>
      </c>
      <c r="F59" s="14" t="s">
        <v>489</v>
      </c>
      <c r="G59" s="54" t="s">
        <v>33</v>
      </c>
      <c r="H59" s="10" t="s">
        <v>485</v>
      </c>
      <c r="I59" s="4" t="s">
        <v>508</v>
      </c>
      <c r="J59" s="12" t="s">
        <v>603</v>
      </c>
      <c r="K59" s="9" t="s">
        <v>486</v>
      </c>
      <c r="L59" s="13">
        <v>3725.16</v>
      </c>
      <c r="M59" s="13">
        <v>186.26</v>
      </c>
      <c r="N59" s="13">
        <v>3911.42</v>
      </c>
      <c r="O59" s="11"/>
      <c r="P59" s="11"/>
      <c r="Q59" s="11"/>
      <c r="R59" s="11"/>
    </row>
    <row r="60" spans="1:19" ht="42" x14ac:dyDescent="0.2">
      <c r="A60" s="4">
        <v>54</v>
      </c>
      <c r="B60" s="5" t="s">
        <v>478</v>
      </c>
      <c r="C60" s="6" t="s">
        <v>144</v>
      </c>
      <c r="D60" s="4" t="s">
        <v>145</v>
      </c>
      <c r="E60" s="7">
        <v>33600000</v>
      </c>
      <c r="F60" s="14" t="s">
        <v>489</v>
      </c>
      <c r="G60" s="54" t="s">
        <v>33</v>
      </c>
      <c r="H60" s="10" t="s">
        <v>485</v>
      </c>
      <c r="I60" s="4" t="s">
        <v>508</v>
      </c>
      <c r="J60" s="12" t="s">
        <v>603</v>
      </c>
      <c r="K60" s="9" t="s">
        <v>486</v>
      </c>
      <c r="L60" s="13">
        <v>8004.36</v>
      </c>
      <c r="M60" s="13">
        <v>400.22</v>
      </c>
      <c r="N60" s="13">
        <v>8404.58</v>
      </c>
      <c r="O60" s="11"/>
      <c r="P60" s="11"/>
      <c r="Q60" s="11"/>
      <c r="R60" s="11"/>
    </row>
    <row r="61" spans="1:19" ht="42" x14ac:dyDescent="0.2">
      <c r="A61" s="4">
        <v>55</v>
      </c>
      <c r="B61" s="5" t="s">
        <v>478</v>
      </c>
      <c r="C61" s="6" t="s">
        <v>146</v>
      </c>
      <c r="D61" s="4" t="s">
        <v>147</v>
      </c>
      <c r="E61" s="7">
        <v>33600000</v>
      </c>
      <c r="F61" s="14" t="s">
        <v>489</v>
      </c>
      <c r="G61" s="54" t="s">
        <v>33</v>
      </c>
      <c r="H61" s="10" t="s">
        <v>485</v>
      </c>
      <c r="I61" s="4" t="s">
        <v>508</v>
      </c>
      <c r="J61" s="12" t="s">
        <v>603</v>
      </c>
      <c r="K61" s="9" t="s">
        <v>486</v>
      </c>
      <c r="L61" s="13">
        <v>3882.08</v>
      </c>
      <c r="M61" s="13">
        <v>194.1</v>
      </c>
      <c r="N61" s="13">
        <v>4076.18</v>
      </c>
      <c r="O61" s="11"/>
      <c r="P61" s="11"/>
      <c r="Q61" s="11"/>
      <c r="R61" s="11"/>
    </row>
    <row r="62" spans="1:19" ht="42" x14ac:dyDescent="0.2">
      <c r="A62" s="4">
        <v>56</v>
      </c>
      <c r="B62" s="5" t="s">
        <v>478</v>
      </c>
      <c r="C62" s="6" t="s">
        <v>148</v>
      </c>
      <c r="D62" s="4" t="s">
        <v>149</v>
      </c>
      <c r="E62" s="7">
        <v>33600000</v>
      </c>
      <c r="F62" s="14" t="s">
        <v>489</v>
      </c>
      <c r="G62" s="54" t="s">
        <v>33</v>
      </c>
      <c r="H62" s="10" t="s">
        <v>485</v>
      </c>
      <c r="I62" s="4" t="s">
        <v>508</v>
      </c>
      <c r="J62" s="12" t="s">
        <v>603</v>
      </c>
      <c r="K62" s="9" t="s">
        <v>486</v>
      </c>
      <c r="L62" s="13">
        <v>3205.08</v>
      </c>
      <c r="M62" s="13">
        <v>160.25</v>
      </c>
      <c r="N62" s="13">
        <v>3365.33</v>
      </c>
      <c r="O62" s="11"/>
      <c r="P62" s="11"/>
      <c r="Q62" s="11"/>
      <c r="R62" s="11"/>
    </row>
    <row r="63" spans="1:19" ht="42" x14ac:dyDescent="0.2">
      <c r="A63" s="4">
        <v>57</v>
      </c>
      <c r="B63" s="5" t="s">
        <v>478</v>
      </c>
      <c r="C63" s="6" t="s">
        <v>150</v>
      </c>
      <c r="D63" s="4" t="s">
        <v>151</v>
      </c>
      <c r="E63" s="7">
        <v>33600000</v>
      </c>
      <c r="F63" s="14" t="s">
        <v>489</v>
      </c>
      <c r="G63" s="54" t="s">
        <v>33</v>
      </c>
      <c r="H63" s="10" t="s">
        <v>485</v>
      </c>
      <c r="I63" s="4" t="s">
        <v>508</v>
      </c>
      <c r="J63" s="12" t="s">
        <v>603</v>
      </c>
      <c r="K63" s="9" t="s">
        <v>486</v>
      </c>
      <c r="L63" s="13">
        <v>7222.5</v>
      </c>
      <c r="M63" s="13">
        <v>361.13</v>
      </c>
      <c r="N63" s="13">
        <v>7583.63</v>
      </c>
      <c r="O63" s="11"/>
      <c r="P63" s="11"/>
      <c r="Q63" s="11"/>
      <c r="R63" s="11"/>
    </row>
    <row r="64" spans="1:19" ht="42" x14ac:dyDescent="0.2">
      <c r="A64" s="4">
        <v>58</v>
      </c>
      <c r="B64" s="5" t="s">
        <v>478</v>
      </c>
      <c r="C64" s="6" t="s">
        <v>152</v>
      </c>
      <c r="D64" s="4" t="s">
        <v>153</v>
      </c>
      <c r="E64" s="7">
        <v>33600000</v>
      </c>
      <c r="F64" s="14" t="s">
        <v>489</v>
      </c>
      <c r="G64" s="54" t="s">
        <v>33</v>
      </c>
      <c r="H64" s="10" t="s">
        <v>485</v>
      </c>
      <c r="I64" s="4" t="s">
        <v>508</v>
      </c>
      <c r="J64" s="12" t="s">
        <v>603</v>
      </c>
      <c r="K64" s="9" t="s">
        <v>486</v>
      </c>
      <c r="L64" s="13">
        <v>4128.8</v>
      </c>
      <c r="M64" s="13">
        <v>206.44</v>
      </c>
      <c r="N64" s="13">
        <v>4335.24</v>
      </c>
      <c r="O64" s="11"/>
      <c r="P64" s="11"/>
      <c r="Q64" s="11"/>
      <c r="R64" s="11"/>
    </row>
    <row r="65" spans="1:18" ht="42" x14ac:dyDescent="0.2">
      <c r="A65" s="4">
        <v>59</v>
      </c>
      <c r="B65" s="5" t="s">
        <v>478</v>
      </c>
      <c r="C65" s="6" t="s">
        <v>154</v>
      </c>
      <c r="D65" s="4" t="s">
        <v>155</v>
      </c>
      <c r="E65" s="7">
        <v>33600000</v>
      </c>
      <c r="F65" s="14" t="s">
        <v>489</v>
      </c>
      <c r="G65" s="54" t="s">
        <v>33</v>
      </c>
      <c r="H65" s="10" t="s">
        <v>485</v>
      </c>
      <c r="I65" s="4" t="s">
        <v>508</v>
      </c>
      <c r="J65" s="12" t="s">
        <v>603</v>
      </c>
      <c r="K65" s="9" t="s">
        <v>486</v>
      </c>
      <c r="L65" s="13">
        <v>5211.08</v>
      </c>
      <c r="M65" s="13">
        <v>260.55</v>
      </c>
      <c r="N65" s="13">
        <v>5471.63</v>
      </c>
      <c r="O65" s="11"/>
      <c r="P65" s="11"/>
      <c r="Q65" s="11"/>
      <c r="R65" s="11"/>
    </row>
    <row r="66" spans="1:18" ht="42" x14ac:dyDescent="0.2">
      <c r="A66" s="4">
        <v>60</v>
      </c>
      <c r="B66" s="5" t="s">
        <v>478</v>
      </c>
      <c r="C66" s="6" t="s">
        <v>156</v>
      </c>
      <c r="D66" s="4" t="s">
        <v>157</v>
      </c>
      <c r="E66" s="7">
        <v>33600000</v>
      </c>
      <c r="F66" s="14" t="s">
        <v>489</v>
      </c>
      <c r="G66" s="54" t="s">
        <v>33</v>
      </c>
      <c r="H66" s="10" t="s">
        <v>485</v>
      </c>
      <c r="I66" s="4" t="s">
        <v>508</v>
      </c>
      <c r="J66" s="12" t="s">
        <v>603</v>
      </c>
      <c r="K66" s="9" t="s">
        <v>486</v>
      </c>
      <c r="L66" s="13">
        <v>5863.59</v>
      </c>
      <c r="M66" s="13">
        <v>293.18</v>
      </c>
      <c r="N66" s="13">
        <v>6156.77</v>
      </c>
      <c r="O66" s="11"/>
      <c r="P66" s="11"/>
      <c r="Q66" s="11"/>
      <c r="R66" s="11"/>
    </row>
    <row r="67" spans="1:18" ht="42" x14ac:dyDescent="0.2">
      <c r="A67" s="4">
        <v>61</v>
      </c>
      <c r="B67" s="5" t="s">
        <v>478</v>
      </c>
      <c r="C67" s="6" t="s">
        <v>158</v>
      </c>
      <c r="D67" s="4" t="s">
        <v>159</v>
      </c>
      <c r="E67" s="7">
        <v>33600000</v>
      </c>
      <c r="F67" s="14" t="s">
        <v>489</v>
      </c>
      <c r="G67" s="54" t="s">
        <v>33</v>
      </c>
      <c r="H67" s="10" t="s">
        <v>485</v>
      </c>
      <c r="I67" s="4" t="s">
        <v>508</v>
      </c>
      <c r="J67" s="12" t="s">
        <v>603</v>
      </c>
      <c r="K67" s="9" t="s">
        <v>486</v>
      </c>
      <c r="L67" s="13">
        <v>2662.52</v>
      </c>
      <c r="M67" s="13">
        <v>133.13</v>
      </c>
      <c r="N67" s="13">
        <v>2795.65</v>
      </c>
      <c r="O67" s="11"/>
      <c r="P67" s="11"/>
      <c r="Q67" s="11"/>
      <c r="R67" s="11"/>
    </row>
    <row r="68" spans="1:18" ht="42" x14ac:dyDescent="0.2">
      <c r="A68" s="4">
        <v>62</v>
      </c>
      <c r="B68" s="5" t="s">
        <v>478</v>
      </c>
      <c r="C68" s="6" t="s">
        <v>160</v>
      </c>
      <c r="D68" s="4" t="s">
        <v>161</v>
      </c>
      <c r="E68" s="7">
        <v>33600000</v>
      </c>
      <c r="F68" s="14" t="s">
        <v>489</v>
      </c>
      <c r="G68" s="54" t="s">
        <v>33</v>
      </c>
      <c r="H68" s="10" t="s">
        <v>485</v>
      </c>
      <c r="I68" s="4" t="s">
        <v>508</v>
      </c>
      <c r="J68" s="12" t="s">
        <v>603</v>
      </c>
      <c r="K68" s="9" t="s">
        <v>486</v>
      </c>
      <c r="L68" s="13">
        <v>9912.7800000000007</v>
      </c>
      <c r="M68" s="13">
        <v>495.64</v>
      </c>
      <c r="N68" s="13">
        <v>10408.42</v>
      </c>
      <c r="O68" s="11"/>
      <c r="P68" s="11"/>
      <c r="Q68" s="11"/>
      <c r="R68" s="11"/>
    </row>
    <row r="69" spans="1:18" ht="42" x14ac:dyDescent="0.2">
      <c r="A69" s="4">
        <v>63</v>
      </c>
      <c r="B69" s="5" t="s">
        <v>478</v>
      </c>
      <c r="C69" s="6" t="s">
        <v>162</v>
      </c>
      <c r="D69" s="4" t="s">
        <v>163</v>
      </c>
      <c r="E69" s="7">
        <v>33600000</v>
      </c>
      <c r="F69" s="14" t="s">
        <v>489</v>
      </c>
      <c r="G69" s="54" t="s">
        <v>33</v>
      </c>
      <c r="H69" s="10" t="s">
        <v>485</v>
      </c>
      <c r="I69" s="4" t="s">
        <v>508</v>
      </c>
      <c r="J69" s="12" t="s">
        <v>603</v>
      </c>
      <c r="K69" s="9" t="s">
        <v>486</v>
      </c>
      <c r="L69" s="13">
        <v>16811.88</v>
      </c>
      <c r="M69" s="13">
        <v>840.59</v>
      </c>
      <c r="N69" s="13">
        <v>17652.47</v>
      </c>
      <c r="O69" s="11"/>
      <c r="P69" s="11"/>
      <c r="Q69" s="11"/>
      <c r="R69" s="11"/>
    </row>
    <row r="70" spans="1:18" ht="42" x14ac:dyDescent="0.2">
      <c r="A70" s="4">
        <v>64</v>
      </c>
      <c r="B70" s="5" t="s">
        <v>478</v>
      </c>
      <c r="C70" s="6" t="s">
        <v>164</v>
      </c>
      <c r="D70" s="4" t="s">
        <v>165</v>
      </c>
      <c r="E70" s="7">
        <v>33600000</v>
      </c>
      <c r="F70" s="14" t="s">
        <v>489</v>
      </c>
      <c r="G70" s="54" t="s">
        <v>33</v>
      </c>
      <c r="H70" s="10" t="s">
        <v>485</v>
      </c>
      <c r="I70" s="4" t="s">
        <v>508</v>
      </c>
      <c r="J70" s="12" t="s">
        <v>603</v>
      </c>
      <c r="K70" s="9" t="s">
        <v>486</v>
      </c>
      <c r="L70" s="13">
        <v>751.01</v>
      </c>
      <c r="M70" s="13">
        <v>37.549999999999997</v>
      </c>
      <c r="N70" s="13">
        <v>788.56</v>
      </c>
      <c r="O70" s="11"/>
      <c r="P70" s="11"/>
      <c r="Q70" s="11"/>
      <c r="R70" s="11"/>
    </row>
    <row r="71" spans="1:18" ht="42" x14ac:dyDescent="0.2">
      <c r="A71" s="4">
        <v>65</v>
      </c>
      <c r="B71" s="5" t="s">
        <v>478</v>
      </c>
      <c r="C71" s="6" t="s">
        <v>166</v>
      </c>
      <c r="D71" s="4" t="s">
        <v>167</v>
      </c>
      <c r="E71" s="7">
        <v>33600000</v>
      </c>
      <c r="F71" s="14" t="s">
        <v>489</v>
      </c>
      <c r="G71" s="54" t="s">
        <v>33</v>
      </c>
      <c r="H71" s="10" t="s">
        <v>485</v>
      </c>
      <c r="I71" s="4" t="s">
        <v>508</v>
      </c>
      <c r="J71" s="12" t="s">
        <v>603</v>
      </c>
      <c r="K71" s="9" t="s">
        <v>486</v>
      </c>
      <c r="L71" s="13">
        <v>832.14</v>
      </c>
      <c r="M71" s="13">
        <v>41.61</v>
      </c>
      <c r="N71" s="13">
        <v>873.75</v>
      </c>
      <c r="O71" s="11"/>
      <c r="P71" s="11"/>
      <c r="Q71" s="11"/>
      <c r="R71" s="11"/>
    </row>
    <row r="72" spans="1:18" ht="42" x14ac:dyDescent="0.2">
      <c r="A72" s="4">
        <v>66</v>
      </c>
      <c r="B72" s="5" t="s">
        <v>478</v>
      </c>
      <c r="C72" s="6" t="s">
        <v>168</v>
      </c>
      <c r="D72" s="4" t="s">
        <v>169</v>
      </c>
      <c r="E72" s="7">
        <v>33600000</v>
      </c>
      <c r="F72" s="14" t="s">
        <v>489</v>
      </c>
      <c r="G72" s="54" t="s">
        <v>33</v>
      </c>
      <c r="H72" s="10" t="s">
        <v>485</v>
      </c>
      <c r="I72" s="4" t="s">
        <v>508</v>
      </c>
      <c r="J72" s="12" t="s">
        <v>603</v>
      </c>
      <c r="K72" s="9" t="s">
        <v>486</v>
      </c>
      <c r="L72" s="13">
        <v>8271.4500000000007</v>
      </c>
      <c r="M72" s="13">
        <v>413.57</v>
      </c>
      <c r="N72" s="13">
        <v>8685.02</v>
      </c>
      <c r="O72" s="11"/>
      <c r="P72" s="11"/>
      <c r="Q72" s="11"/>
      <c r="R72" s="11"/>
    </row>
    <row r="73" spans="1:18" ht="42" x14ac:dyDescent="0.2">
      <c r="A73" s="4">
        <v>67</v>
      </c>
      <c r="B73" s="5" t="s">
        <v>478</v>
      </c>
      <c r="C73" s="6" t="s">
        <v>170</v>
      </c>
      <c r="D73" s="4" t="s">
        <v>171</v>
      </c>
      <c r="E73" s="7">
        <v>33600000</v>
      </c>
      <c r="F73" s="14" t="s">
        <v>489</v>
      </c>
      <c r="G73" s="54" t="s">
        <v>33</v>
      </c>
      <c r="H73" s="10" t="s">
        <v>485</v>
      </c>
      <c r="I73" s="4" t="s">
        <v>508</v>
      </c>
      <c r="J73" s="12" t="s">
        <v>603</v>
      </c>
      <c r="K73" s="9" t="s">
        <v>486</v>
      </c>
      <c r="L73" s="13">
        <v>3808.28</v>
      </c>
      <c r="M73" s="13">
        <v>190.41</v>
      </c>
      <c r="N73" s="13">
        <v>3998.69</v>
      </c>
      <c r="O73" s="11"/>
      <c r="P73" s="11"/>
      <c r="Q73" s="11"/>
      <c r="R73" s="11"/>
    </row>
    <row r="74" spans="1:18" ht="42" x14ac:dyDescent="0.2">
      <c r="A74" s="4">
        <v>68</v>
      </c>
      <c r="B74" s="5" t="s">
        <v>478</v>
      </c>
      <c r="C74" s="6" t="s">
        <v>172</v>
      </c>
      <c r="D74" s="4" t="s">
        <v>173</v>
      </c>
      <c r="E74" s="7">
        <v>33600000</v>
      </c>
      <c r="F74" s="14" t="s">
        <v>489</v>
      </c>
      <c r="G74" s="54" t="s">
        <v>33</v>
      </c>
      <c r="H74" s="10" t="s">
        <v>485</v>
      </c>
      <c r="I74" s="4" t="s">
        <v>508</v>
      </c>
      <c r="J74" s="12" t="s">
        <v>603</v>
      </c>
      <c r="K74" s="9" t="s">
        <v>486</v>
      </c>
      <c r="L74" s="13">
        <v>16316.58</v>
      </c>
      <c r="M74" s="13">
        <v>815.83</v>
      </c>
      <c r="N74" s="13">
        <v>17132.41</v>
      </c>
      <c r="O74" s="11"/>
      <c r="P74" s="11"/>
      <c r="Q74" s="11"/>
      <c r="R74" s="11"/>
    </row>
    <row r="75" spans="1:18" ht="42" x14ac:dyDescent="0.2">
      <c r="A75" s="4">
        <v>69</v>
      </c>
      <c r="B75" s="5" t="s">
        <v>478</v>
      </c>
      <c r="C75" s="6" t="s">
        <v>174</v>
      </c>
      <c r="D75" s="4" t="s">
        <v>175</v>
      </c>
      <c r="E75" s="7">
        <v>33600000</v>
      </c>
      <c r="F75" s="14" t="s">
        <v>489</v>
      </c>
      <c r="G75" s="54" t="s">
        <v>33</v>
      </c>
      <c r="H75" s="10" t="s">
        <v>485</v>
      </c>
      <c r="I75" s="4" t="s">
        <v>508</v>
      </c>
      <c r="J75" s="12" t="s">
        <v>603</v>
      </c>
      <c r="K75" s="9" t="s">
        <v>486</v>
      </c>
      <c r="L75" s="13">
        <v>12823.5</v>
      </c>
      <c r="M75" s="13">
        <v>641.17999999999995</v>
      </c>
      <c r="N75" s="13">
        <v>13464.68</v>
      </c>
      <c r="O75" s="11"/>
      <c r="P75" s="11"/>
      <c r="Q75" s="11"/>
      <c r="R75" s="11"/>
    </row>
    <row r="76" spans="1:18" ht="42" x14ac:dyDescent="0.2">
      <c r="A76" s="4">
        <v>70</v>
      </c>
      <c r="B76" s="5" t="s">
        <v>478</v>
      </c>
      <c r="C76" s="6" t="s">
        <v>176</v>
      </c>
      <c r="D76" s="4" t="s">
        <v>177</v>
      </c>
      <c r="E76" s="7">
        <v>33600000</v>
      </c>
      <c r="F76" s="14" t="s">
        <v>489</v>
      </c>
      <c r="G76" s="54" t="s">
        <v>33</v>
      </c>
      <c r="H76" s="10" t="s">
        <v>485</v>
      </c>
      <c r="I76" s="4" t="s">
        <v>508</v>
      </c>
      <c r="J76" s="12" t="s">
        <v>603</v>
      </c>
      <c r="K76" s="9" t="s">
        <v>486</v>
      </c>
      <c r="L76" s="13">
        <v>11570.4</v>
      </c>
      <c r="M76" s="13">
        <v>578.52</v>
      </c>
      <c r="N76" s="13">
        <v>12148.92</v>
      </c>
      <c r="O76" s="11"/>
      <c r="P76" s="11"/>
      <c r="Q76" s="11"/>
      <c r="R76" s="11"/>
    </row>
    <row r="77" spans="1:18" ht="42" x14ac:dyDescent="0.2">
      <c r="A77" s="4">
        <v>71</v>
      </c>
      <c r="B77" s="5" t="s">
        <v>478</v>
      </c>
      <c r="C77" s="6" t="s">
        <v>178</v>
      </c>
      <c r="D77" s="4" t="s">
        <v>179</v>
      </c>
      <c r="E77" s="7">
        <v>33600000</v>
      </c>
      <c r="F77" s="14" t="s">
        <v>489</v>
      </c>
      <c r="G77" s="54" t="s">
        <v>33</v>
      </c>
      <c r="H77" s="10" t="s">
        <v>485</v>
      </c>
      <c r="I77" s="4" t="s">
        <v>508</v>
      </c>
      <c r="J77" s="12" t="s">
        <v>603</v>
      </c>
      <c r="K77" s="9" t="s">
        <v>486</v>
      </c>
      <c r="L77" s="13">
        <v>8464.5</v>
      </c>
      <c r="M77" s="13">
        <v>423.23</v>
      </c>
      <c r="N77" s="13">
        <v>8887.73</v>
      </c>
      <c r="O77" s="11"/>
      <c r="P77" s="11"/>
      <c r="Q77" s="11"/>
      <c r="R77" s="11"/>
    </row>
    <row r="78" spans="1:18" ht="42" x14ac:dyDescent="0.2">
      <c r="A78" s="4">
        <v>72</v>
      </c>
      <c r="B78" s="5" t="s">
        <v>478</v>
      </c>
      <c r="C78" s="6" t="s">
        <v>180</v>
      </c>
      <c r="D78" s="4" t="s">
        <v>181</v>
      </c>
      <c r="E78" s="7">
        <v>33600000</v>
      </c>
      <c r="F78" s="14" t="s">
        <v>489</v>
      </c>
      <c r="G78" s="54" t="s">
        <v>33</v>
      </c>
      <c r="H78" s="10" t="s">
        <v>485</v>
      </c>
      <c r="I78" s="4" t="s">
        <v>508</v>
      </c>
      <c r="J78" s="12" t="s">
        <v>603</v>
      </c>
      <c r="K78" s="9" t="s">
        <v>486</v>
      </c>
      <c r="L78" s="13">
        <v>993.08</v>
      </c>
      <c r="M78" s="13">
        <v>49.65</v>
      </c>
      <c r="N78" s="13">
        <v>1042.73</v>
      </c>
      <c r="O78" s="11"/>
      <c r="P78" s="11"/>
      <c r="Q78" s="11"/>
      <c r="R78" s="11"/>
    </row>
    <row r="79" spans="1:18" ht="42" x14ac:dyDescent="0.2">
      <c r="A79" s="4">
        <v>73</v>
      </c>
      <c r="B79" s="5" t="s">
        <v>478</v>
      </c>
      <c r="C79" s="6" t="s">
        <v>182</v>
      </c>
      <c r="D79" s="4" t="s">
        <v>183</v>
      </c>
      <c r="E79" s="7">
        <v>33600000</v>
      </c>
      <c r="F79" s="14" t="s">
        <v>489</v>
      </c>
      <c r="G79" s="54" t="s">
        <v>33</v>
      </c>
      <c r="H79" s="10" t="s">
        <v>485</v>
      </c>
      <c r="I79" s="4" t="s">
        <v>508</v>
      </c>
      <c r="J79" s="12" t="s">
        <v>603</v>
      </c>
      <c r="K79" s="9" t="s">
        <v>486</v>
      </c>
      <c r="L79" s="13">
        <v>405.72</v>
      </c>
      <c r="M79" s="13">
        <v>20.29</v>
      </c>
      <c r="N79" s="13">
        <v>426.01</v>
      </c>
      <c r="O79" s="11"/>
      <c r="P79" s="11"/>
      <c r="Q79" s="11"/>
      <c r="R79" s="11"/>
    </row>
    <row r="80" spans="1:18" ht="42" x14ac:dyDescent="0.2">
      <c r="A80" s="4">
        <v>74</v>
      </c>
      <c r="B80" s="5" t="s">
        <v>478</v>
      </c>
      <c r="C80" s="6" t="s">
        <v>184</v>
      </c>
      <c r="D80" s="4" t="s">
        <v>185</v>
      </c>
      <c r="E80" s="7">
        <v>33600000</v>
      </c>
      <c r="F80" s="14" t="s">
        <v>489</v>
      </c>
      <c r="G80" s="54" t="s">
        <v>33</v>
      </c>
      <c r="H80" s="10" t="s">
        <v>485</v>
      </c>
      <c r="I80" s="4" t="s">
        <v>508</v>
      </c>
      <c r="J80" s="12" t="s">
        <v>603</v>
      </c>
      <c r="K80" s="9" t="s">
        <v>486</v>
      </c>
      <c r="L80" s="13">
        <v>4825.59</v>
      </c>
      <c r="M80" s="13">
        <v>241.28</v>
      </c>
      <c r="N80" s="13">
        <v>5066.87</v>
      </c>
      <c r="O80" s="11"/>
      <c r="P80" s="11"/>
      <c r="Q80" s="11"/>
      <c r="R80" s="11"/>
    </row>
    <row r="81" spans="1:18" ht="42" x14ac:dyDescent="0.2">
      <c r="A81" s="4">
        <v>75</v>
      </c>
      <c r="B81" s="5" t="s">
        <v>478</v>
      </c>
      <c r="C81" s="6" t="s">
        <v>186</v>
      </c>
      <c r="D81" s="4" t="s">
        <v>187</v>
      </c>
      <c r="E81" s="7">
        <v>33600000</v>
      </c>
      <c r="F81" s="14" t="s">
        <v>489</v>
      </c>
      <c r="G81" s="54" t="s">
        <v>33</v>
      </c>
      <c r="H81" s="10" t="s">
        <v>485</v>
      </c>
      <c r="I81" s="4" t="s">
        <v>508</v>
      </c>
      <c r="J81" s="12" t="s">
        <v>603</v>
      </c>
      <c r="K81" s="9" t="s">
        <v>486</v>
      </c>
      <c r="L81" s="13">
        <v>9697.73</v>
      </c>
      <c r="M81" s="13">
        <v>484.89</v>
      </c>
      <c r="N81" s="13">
        <v>10182.620000000001</v>
      </c>
      <c r="O81" s="11"/>
      <c r="P81" s="11"/>
      <c r="Q81" s="11"/>
      <c r="R81" s="11"/>
    </row>
    <row r="82" spans="1:18" ht="42" x14ac:dyDescent="0.2">
      <c r="A82" s="4">
        <v>76</v>
      </c>
      <c r="B82" s="5" t="s">
        <v>478</v>
      </c>
      <c r="C82" s="6" t="s">
        <v>188</v>
      </c>
      <c r="D82" s="4" t="s">
        <v>189</v>
      </c>
      <c r="E82" s="7">
        <v>33600000</v>
      </c>
      <c r="F82" s="14" t="s">
        <v>489</v>
      </c>
      <c r="G82" s="54" t="s">
        <v>33</v>
      </c>
      <c r="H82" s="10" t="s">
        <v>485</v>
      </c>
      <c r="I82" s="4" t="s">
        <v>508</v>
      </c>
      <c r="J82" s="12" t="s">
        <v>603</v>
      </c>
      <c r="K82" s="9" t="s">
        <v>486</v>
      </c>
      <c r="L82" s="13">
        <v>2978.02</v>
      </c>
      <c r="M82" s="13">
        <v>148.9</v>
      </c>
      <c r="N82" s="13">
        <v>3126.92</v>
      </c>
      <c r="O82" s="11"/>
      <c r="P82" s="11"/>
      <c r="Q82" s="11"/>
      <c r="R82" s="11"/>
    </row>
    <row r="83" spans="1:18" ht="42" x14ac:dyDescent="0.2">
      <c r="A83" s="4">
        <v>77</v>
      </c>
      <c r="B83" s="5" t="s">
        <v>478</v>
      </c>
      <c r="C83" s="6" t="s">
        <v>190</v>
      </c>
      <c r="D83" s="4" t="s">
        <v>191</v>
      </c>
      <c r="E83" s="7">
        <v>33600000</v>
      </c>
      <c r="F83" s="14" t="s">
        <v>489</v>
      </c>
      <c r="G83" s="54" t="s">
        <v>33</v>
      </c>
      <c r="H83" s="10" t="s">
        <v>485</v>
      </c>
      <c r="I83" s="4" t="s">
        <v>508</v>
      </c>
      <c r="J83" s="12" t="s">
        <v>603</v>
      </c>
      <c r="K83" s="9" t="s">
        <v>486</v>
      </c>
      <c r="L83" s="13">
        <v>452</v>
      </c>
      <c r="M83" s="13">
        <v>22.6</v>
      </c>
      <c r="N83" s="13">
        <v>474.6</v>
      </c>
      <c r="O83" s="11"/>
      <c r="P83" s="11"/>
      <c r="Q83" s="11"/>
      <c r="R83" s="11"/>
    </row>
    <row r="84" spans="1:18" ht="42" x14ac:dyDescent="0.2">
      <c r="A84" s="4">
        <v>78</v>
      </c>
      <c r="B84" s="5" t="s">
        <v>478</v>
      </c>
      <c r="C84" s="6" t="s">
        <v>192</v>
      </c>
      <c r="D84" s="4" t="s">
        <v>193</v>
      </c>
      <c r="E84" s="7">
        <v>33600000</v>
      </c>
      <c r="F84" s="14" t="s">
        <v>489</v>
      </c>
      <c r="G84" s="54" t="s">
        <v>33</v>
      </c>
      <c r="H84" s="10" t="s">
        <v>485</v>
      </c>
      <c r="I84" s="4" t="s">
        <v>508</v>
      </c>
      <c r="J84" s="12" t="s">
        <v>603</v>
      </c>
      <c r="K84" s="9" t="s">
        <v>486</v>
      </c>
      <c r="L84" s="13">
        <v>7159.62</v>
      </c>
      <c r="M84" s="13">
        <v>357.98</v>
      </c>
      <c r="N84" s="13">
        <v>7517.6</v>
      </c>
      <c r="O84" s="11"/>
      <c r="P84" s="11"/>
      <c r="Q84" s="11"/>
      <c r="R84" s="11"/>
    </row>
    <row r="85" spans="1:18" ht="42" x14ac:dyDescent="0.2">
      <c r="A85" s="4">
        <v>79</v>
      </c>
      <c r="B85" s="5" t="s">
        <v>478</v>
      </c>
      <c r="C85" s="6" t="s">
        <v>194</v>
      </c>
      <c r="D85" s="4" t="s">
        <v>195</v>
      </c>
      <c r="E85" s="7">
        <v>33600000</v>
      </c>
      <c r="F85" s="14" t="s">
        <v>489</v>
      </c>
      <c r="G85" s="54" t="s">
        <v>33</v>
      </c>
      <c r="H85" s="10" t="s">
        <v>485</v>
      </c>
      <c r="I85" s="4" t="s">
        <v>508</v>
      </c>
      <c r="J85" s="12" t="s">
        <v>603</v>
      </c>
      <c r="K85" s="9" t="s">
        <v>486</v>
      </c>
      <c r="L85" s="13">
        <v>223739.1</v>
      </c>
      <c r="M85" s="13">
        <v>11186.96</v>
      </c>
      <c r="N85" s="13">
        <v>234926.06</v>
      </c>
      <c r="O85" s="11"/>
      <c r="P85" s="11"/>
      <c r="Q85" s="11"/>
      <c r="R85" s="11"/>
    </row>
    <row r="86" spans="1:18" ht="42" x14ac:dyDescent="0.2">
      <c r="A86" s="4">
        <v>80</v>
      </c>
      <c r="B86" s="5" t="s">
        <v>479</v>
      </c>
      <c r="C86" s="6" t="s">
        <v>196</v>
      </c>
      <c r="D86" s="4" t="s">
        <v>197</v>
      </c>
      <c r="E86" s="7">
        <v>33600000</v>
      </c>
      <c r="F86" s="14" t="s">
        <v>490</v>
      </c>
      <c r="G86" s="54" t="s">
        <v>33</v>
      </c>
      <c r="H86" s="10" t="s">
        <v>485</v>
      </c>
      <c r="I86" s="4" t="s">
        <v>508</v>
      </c>
      <c r="J86" s="12" t="s">
        <v>603</v>
      </c>
      <c r="K86" s="9" t="s">
        <v>486</v>
      </c>
      <c r="L86" s="13">
        <v>703.08</v>
      </c>
      <c r="M86" s="13">
        <v>35.15</v>
      </c>
      <c r="N86" s="13">
        <v>738.23</v>
      </c>
      <c r="O86" s="11"/>
      <c r="P86" s="11"/>
      <c r="Q86" s="11"/>
      <c r="R86" s="11"/>
    </row>
    <row r="87" spans="1:18" ht="42" x14ac:dyDescent="0.2">
      <c r="A87" s="4">
        <v>81</v>
      </c>
      <c r="B87" s="5" t="s">
        <v>479</v>
      </c>
      <c r="C87" s="6" t="s">
        <v>198</v>
      </c>
      <c r="D87" s="4" t="s">
        <v>199</v>
      </c>
      <c r="E87" s="7">
        <v>33600000</v>
      </c>
      <c r="F87" s="14" t="s">
        <v>490</v>
      </c>
      <c r="G87" s="54" t="s">
        <v>33</v>
      </c>
      <c r="H87" s="10" t="s">
        <v>485</v>
      </c>
      <c r="I87" s="4" t="s">
        <v>508</v>
      </c>
      <c r="J87" s="12" t="s">
        <v>603</v>
      </c>
      <c r="K87" s="9" t="s">
        <v>486</v>
      </c>
      <c r="L87" s="13">
        <v>26278.400000000001</v>
      </c>
      <c r="M87" s="13">
        <v>1313.92</v>
      </c>
      <c r="N87" s="13">
        <v>27592.32</v>
      </c>
      <c r="O87" s="11"/>
      <c r="P87" s="11"/>
      <c r="Q87" s="11"/>
      <c r="R87" s="11"/>
    </row>
    <row r="88" spans="1:18" ht="42" x14ac:dyDescent="0.2">
      <c r="A88" s="4">
        <v>82</v>
      </c>
      <c r="B88" s="5" t="s">
        <v>479</v>
      </c>
      <c r="C88" s="6" t="s">
        <v>200</v>
      </c>
      <c r="D88" s="4" t="s">
        <v>201</v>
      </c>
      <c r="E88" s="7">
        <v>33600000</v>
      </c>
      <c r="F88" s="14" t="s">
        <v>490</v>
      </c>
      <c r="G88" s="54" t="s">
        <v>33</v>
      </c>
      <c r="H88" s="10" t="s">
        <v>485</v>
      </c>
      <c r="I88" s="4" t="s">
        <v>508</v>
      </c>
      <c r="J88" s="12" t="s">
        <v>603</v>
      </c>
      <c r="K88" s="9" t="s">
        <v>486</v>
      </c>
      <c r="L88" s="13">
        <v>8720.7999999999993</v>
      </c>
      <c r="M88" s="13">
        <v>436.04</v>
      </c>
      <c r="N88" s="13">
        <v>9156.84</v>
      </c>
      <c r="O88" s="11"/>
      <c r="P88" s="11"/>
      <c r="Q88" s="11"/>
      <c r="R88" s="11"/>
    </row>
    <row r="89" spans="1:18" ht="42" x14ac:dyDescent="0.2">
      <c r="A89" s="4">
        <v>83</v>
      </c>
      <c r="B89" s="5" t="s">
        <v>479</v>
      </c>
      <c r="C89" s="6" t="s">
        <v>202</v>
      </c>
      <c r="D89" s="4" t="s">
        <v>203</v>
      </c>
      <c r="E89" s="7">
        <v>33600000</v>
      </c>
      <c r="F89" s="14" t="s">
        <v>490</v>
      </c>
      <c r="G89" s="54" t="s">
        <v>33</v>
      </c>
      <c r="H89" s="10" t="s">
        <v>485</v>
      </c>
      <c r="I89" s="4" t="s">
        <v>508</v>
      </c>
      <c r="J89" s="12" t="s">
        <v>603</v>
      </c>
      <c r="K89" s="9" t="s">
        <v>486</v>
      </c>
      <c r="L89" s="13">
        <v>18516.55</v>
      </c>
      <c r="M89" s="13">
        <v>925.83</v>
      </c>
      <c r="N89" s="13">
        <v>19442.38</v>
      </c>
      <c r="O89" s="11"/>
      <c r="P89" s="11"/>
      <c r="Q89" s="11"/>
      <c r="R89" s="11"/>
    </row>
    <row r="90" spans="1:18" ht="42" x14ac:dyDescent="0.2">
      <c r="A90" s="4">
        <v>84</v>
      </c>
      <c r="B90" s="5" t="s">
        <v>479</v>
      </c>
      <c r="C90" s="6" t="s">
        <v>204</v>
      </c>
      <c r="D90" s="4" t="s">
        <v>205</v>
      </c>
      <c r="E90" s="7">
        <v>33600000</v>
      </c>
      <c r="F90" s="14" t="s">
        <v>490</v>
      </c>
      <c r="G90" s="54" t="s">
        <v>33</v>
      </c>
      <c r="H90" s="10" t="s">
        <v>485</v>
      </c>
      <c r="I90" s="4" t="s">
        <v>508</v>
      </c>
      <c r="J90" s="12" t="s">
        <v>603</v>
      </c>
      <c r="K90" s="9" t="s">
        <v>486</v>
      </c>
      <c r="L90" s="13">
        <v>14190.75</v>
      </c>
      <c r="M90" s="13">
        <v>709.54</v>
      </c>
      <c r="N90" s="13">
        <v>14900.29</v>
      </c>
      <c r="O90" s="11"/>
      <c r="P90" s="11"/>
      <c r="Q90" s="11"/>
      <c r="R90" s="11"/>
    </row>
    <row r="91" spans="1:18" ht="42" x14ac:dyDescent="0.2">
      <c r="A91" s="4">
        <v>85</v>
      </c>
      <c r="B91" s="5" t="s">
        <v>479</v>
      </c>
      <c r="C91" s="6" t="s">
        <v>206</v>
      </c>
      <c r="D91" s="4" t="s">
        <v>207</v>
      </c>
      <c r="E91" s="7">
        <v>33600000</v>
      </c>
      <c r="F91" s="14" t="s">
        <v>490</v>
      </c>
      <c r="G91" s="54" t="s">
        <v>33</v>
      </c>
      <c r="H91" s="10" t="s">
        <v>485</v>
      </c>
      <c r="I91" s="4" t="s">
        <v>508</v>
      </c>
      <c r="J91" s="12" t="s">
        <v>603</v>
      </c>
      <c r="K91" s="9" t="s">
        <v>486</v>
      </c>
      <c r="L91" s="13">
        <v>1564.5</v>
      </c>
      <c r="M91" s="13">
        <v>78.23</v>
      </c>
      <c r="N91" s="13">
        <v>1642.73</v>
      </c>
      <c r="O91" s="11"/>
      <c r="P91" s="11"/>
      <c r="Q91" s="11"/>
      <c r="R91" s="11"/>
    </row>
    <row r="92" spans="1:18" ht="42" x14ac:dyDescent="0.2">
      <c r="A92" s="4">
        <v>86</v>
      </c>
      <c r="B92" s="5" t="s">
        <v>479</v>
      </c>
      <c r="C92" s="6" t="s">
        <v>208</v>
      </c>
      <c r="D92" s="4" t="s">
        <v>209</v>
      </c>
      <c r="E92" s="7">
        <v>33600000</v>
      </c>
      <c r="F92" s="14" t="s">
        <v>490</v>
      </c>
      <c r="G92" s="54" t="s">
        <v>33</v>
      </c>
      <c r="H92" s="10" t="s">
        <v>485</v>
      </c>
      <c r="I92" s="4" t="s">
        <v>508</v>
      </c>
      <c r="J92" s="12" t="s">
        <v>603</v>
      </c>
      <c r="K92" s="9" t="s">
        <v>486</v>
      </c>
      <c r="L92" s="13">
        <v>698312.92</v>
      </c>
      <c r="M92" s="13">
        <v>34915.65</v>
      </c>
      <c r="N92" s="13">
        <v>733228.57</v>
      </c>
      <c r="O92" s="11"/>
      <c r="P92" s="11"/>
      <c r="Q92" s="11"/>
      <c r="R92" s="11"/>
    </row>
    <row r="93" spans="1:18" ht="42" x14ac:dyDescent="0.2">
      <c r="A93" s="4">
        <v>87</v>
      </c>
      <c r="B93" s="5" t="s">
        <v>479</v>
      </c>
      <c r="C93" s="6" t="s">
        <v>210</v>
      </c>
      <c r="D93" s="4" t="s">
        <v>211</v>
      </c>
      <c r="E93" s="7">
        <v>33600000</v>
      </c>
      <c r="F93" s="14" t="s">
        <v>490</v>
      </c>
      <c r="G93" s="54" t="s">
        <v>33</v>
      </c>
      <c r="H93" s="10" t="s">
        <v>485</v>
      </c>
      <c r="I93" s="4" t="s">
        <v>508</v>
      </c>
      <c r="J93" s="12" t="s">
        <v>603</v>
      </c>
      <c r="K93" s="9" t="s">
        <v>486</v>
      </c>
      <c r="L93" s="13">
        <v>20114</v>
      </c>
      <c r="M93" s="13">
        <v>1005.7</v>
      </c>
      <c r="N93" s="13">
        <v>21119.7</v>
      </c>
      <c r="O93" s="11"/>
      <c r="P93" s="11"/>
      <c r="Q93" s="11"/>
      <c r="R93" s="11"/>
    </row>
    <row r="94" spans="1:18" ht="42" x14ac:dyDescent="0.2">
      <c r="A94" s="4">
        <v>88</v>
      </c>
      <c r="B94" s="5" t="s">
        <v>479</v>
      </c>
      <c r="C94" s="6" t="s">
        <v>212</v>
      </c>
      <c r="D94" s="4" t="s">
        <v>213</v>
      </c>
      <c r="E94" s="7">
        <v>33600000</v>
      </c>
      <c r="F94" s="14" t="s">
        <v>490</v>
      </c>
      <c r="G94" s="54" t="s">
        <v>33</v>
      </c>
      <c r="H94" s="10" t="s">
        <v>485</v>
      </c>
      <c r="I94" s="4" t="s">
        <v>508</v>
      </c>
      <c r="J94" s="12" t="s">
        <v>603</v>
      </c>
      <c r="K94" s="9" t="s">
        <v>486</v>
      </c>
      <c r="L94" s="13">
        <v>14815649.52</v>
      </c>
      <c r="M94" s="13">
        <v>740782.48</v>
      </c>
      <c r="N94" s="13">
        <v>15566432</v>
      </c>
      <c r="O94" s="11"/>
      <c r="P94" s="11"/>
      <c r="Q94" s="11"/>
      <c r="R94" s="11"/>
    </row>
    <row r="95" spans="1:18" ht="42" x14ac:dyDescent="0.2">
      <c r="A95" s="4">
        <v>89</v>
      </c>
      <c r="B95" s="5" t="s">
        <v>479</v>
      </c>
      <c r="C95" s="6" t="s">
        <v>214</v>
      </c>
      <c r="D95" s="4" t="s">
        <v>215</v>
      </c>
      <c r="E95" s="7">
        <v>33600000</v>
      </c>
      <c r="F95" s="14" t="s">
        <v>490</v>
      </c>
      <c r="G95" s="54" t="s">
        <v>33</v>
      </c>
      <c r="H95" s="10" t="s">
        <v>485</v>
      </c>
      <c r="I95" s="4" t="s">
        <v>508</v>
      </c>
      <c r="J95" s="12" t="s">
        <v>603</v>
      </c>
      <c r="K95" s="9" t="s">
        <v>486</v>
      </c>
      <c r="L95" s="13">
        <v>474475.44</v>
      </c>
      <c r="M95" s="13">
        <v>23723.77</v>
      </c>
      <c r="N95" s="13">
        <v>498199.21</v>
      </c>
      <c r="O95" s="11"/>
      <c r="P95" s="11"/>
      <c r="Q95" s="11"/>
      <c r="R95" s="11"/>
    </row>
    <row r="96" spans="1:18" ht="42" x14ac:dyDescent="0.2">
      <c r="A96" s="4">
        <v>90</v>
      </c>
      <c r="B96" s="5" t="s">
        <v>479</v>
      </c>
      <c r="C96" s="6" t="s">
        <v>216</v>
      </c>
      <c r="D96" s="4" t="s">
        <v>217</v>
      </c>
      <c r="E96" s="7">
        <v>33600000</v>
      </c>
      <c r="F96" s="14" t="s">
        <v>490</v>
      </c>
      <c r="G96" s="54" t="s">
        <v>33</v>
      </c>
      <c r="H96" s="10" t="s">
        <v>485</v>
      </c>
      <c r="I96" s="4" t="s">
        <v>508</v>
      </c>
      <c r="J96" s="12" t="s">
        <v>603</v>
      </c>
      <c r="K96" s="9" t="s">
        <v>486</v>
      </c>
      <c r="L96" s="13">
        <v>11251686.25</v>
      </c>
      <c r="M96" s="13">
        <v>562584.31000000006</v>
      </c>
      <c r="N96" s="13">
        <v>11814270.560000001</v>
      </c>
      <c r="O96" s="11"/>
      <c r="P96" s="11"/>
      <c r="Q96" s="11"/>
      <c r="R96" s="11"/>
    </row>
    <row r="97" spans="1:18" ht="42" x14ac:dyDescent="0.2">
      <c r="A97" s="4">
        <v>91</v>
      </c>
      <c r="B97" s="5" t="s">
        <v>479</v>
      </c>
      <c r="C97" s="6" t="s">
        <v>218</v>
      </c>
      <c r="D97" s="4" t="s">
        <v>219</v>
      </c>
      <c r="E97" s="7">
        <v>33600000</v>
      </c>
      <c r="F97" s="14" t="s">
        <v>490</v>
      </c>
      <c r="G97" s="54" t="s">
        <v>33</v>
      </c>
      <c r="H97" s="10" t="s">
        <v>485</v>
      </c>
      <c r="I97" s="4" t="s">
        <v>508</v>
      </c>
      <c r="J97" s="12" t="s">
        <v>603</v>
      </c>
      <c r="K97" s="9" t="s">
        <v>486</v>
      </c>
      <c r="L97" s="13">
        <v>10547.64</v>
      </c>
      <c r="M97" s="13">
        <v>527.38</v>
      </c>
      <c r="N97" s="13">
        <v>11075.02</v>
      </c>
      <c r="O97" s="11"/>
      <c r="P97" s="11"/>
      <c r="Q97" s="11"/>
      <c r="R97" s="11"/>
    </row>
    <row r="98" spans="1:18" ht="42" x14ac:dyDescent="0.2">
      <c r="A98" s="4">
        <v>92</v>
      </c>
      <c r="B98" s="5" t="s">
        <v>479</v>
      </c>
      <c r="C98" s="6" t="s">
        <v>220</v>
      </c>
      <c r="D98" s="4" t="s">
        <v>221</v>
      </c>
      <c r="E98" s="7">
        <v>33600000</v>
      </c>
      <c r="F98" s="14" t="s">
        <v>490</v>
      </c>
      <c r="G98" s="54" t="s">
        <v>33</v>
      </c>
      <c r="H98" s="10" t="s">
        <v>485</v>
      </c>
      <c r="I98" s="4" t="s">
        <v>508</v>
      </c>
      <c r="J98" s="12" t="s">
        <v>603</v>
      </c>
      <c r="K98" s="9" t="s">
        <v>486</v>
      </c>
      <c r="L98" s="13">
        <v>265260.52</v>
      </c>
      <c r="M98" s="13">
        <v>13263.03</v>
      </c>
      <c r="N98" s="13">
        <v>278523.55</v>
      </c>
      <c r="O98" s="11"/>
      <c r="P98" s="11"/>
      <c r="Q98" s="11"/>
      <c r="R98" s="11"/>
    </row>
    <row r="99" spans="1:18" ht="42" x14ac:dyDescent="0.2">
      <c r="A99" s="4">
        <v>93</v>
      </c>
      <c r="B99" s="5" t="s">
        <v>479</v>
      </c>
      <c r="C99" s="6" t="s">
        <v>222</v>
      </c>
      <c r="D99" s="4" t="s">
        <v>223</v>
      </c>
      <c r="E99" s="7">
        <v>33600000</v>
      </c>
      <c r="F99" s="14" t="s">
        <v>490</v>
      </c>
      <c r="G99" s="54" t="s">
        <v>33</v>
      </c>
      <c r="H99" s="10" t="s">
        <v>485</v>
      </c>
      <c r="I99" s="4" t="s">
        <v>508</v>
      </c>
      <c r="J99" s="12" t="s">
        <v>603</v>
      </c>
      <c r="K99" s="9" t="s">
        <v>486</v>
      </c>
      <c r="L99" s="13">
        <v>12924.6</v>
      </c>
      <c r="M99" s="13">
        <v>646.23</v>
      </c>
      <c r="N99" s="13">
        <v>13570.83</v>
      </c>
      <c r="O99" s="11"/>
      <c r="P99" s="11"/>
      <c r="Q99" s="11"/>
      <c r="R99" s="11"/>
    </row>
    <row r="100" spans="1:18" ht="42" x14ac:dyDescent="0.2">
      <c r="A100" s="4">
        <v>94</v>
      </c>
      <c r="B100" s="5" t="s">
        <v>479</v>
      </c>
      <c r="C100" s="6" t="s">
        <v>224</v>
      </c>
      <c r="D100" s="4" t="s">
        <v>225</v>
      </c>
      <c r="E100" s="7">
        <v>33600000</v>
      </c>
      <c r="F100" s="14" t="s">
        <v>490</v>
      </c>
      <c r="G100" s="54" t="s">
        <v>33</v>
      </c>
      <c r="H100" s="10" t="s">
        <v>485</v>
      </c>
      <c r="I100" s="4" t="s">
        <v>508</v>
      </c>
      <c r="J100" s="12" t="s">
        <v>603</v>
      </c>
      <c r="K100" s="9" t="s">
        <v>486</v>
      </c>
      <c r="L100" s="13">
        <v>32691.599999999999</v>
      </c>
      <c r="M100" s="13">
        <v>1634.58</v>
      </c>
      <c r="N100" s="13">
        <v>34326.18</v>
      </c>
      <c r="O100" s="11"/>
      <c r="P100" s="11"/>
      <c r="Q100" s="11"/>
      <c r="R100" s="11"/>
    </row>
    <row r="101" spans="1:18" ht="42" x14ac:dyDescent="0.2">
      <c r="A101" s="4">
        <v>95</v>
      </c>
      <c r="B101" s="5" t="s">
        <v>479</v>
      </c>
      <c r="C101" s="6" t="s">
        <v>226</v>
      </c>
      <c r="D101" s="4" t="s">
        <v>227</v>
      </c>
      <c r="E101" s="7">
        <v>33600000</v>
      </c>
      <c r="F101" s="14" t="s">
        <v>490</v>
      </c>
      <c r="G101" s="54" t="s">
        <v>33</v>
      </c>
      <c r="H101" s="10" t="s">
        <v>485</v>
      </c>
      <c r="I101" s="4" t="s">
        <v>508</v>
      </c>
      <c r="J101" s="12" t="s">
        <v>603</v>
      </c>
      <c r="K101" s="9" t="s">
        <v>486</v>
      </c>
      <c r="L101" s="13">
        <v>75505.5</v>
      </c>
      <c r="M101" s="13">
        <v>3775.28</v>
      </c>
      <c r="N101" s="13">
        <v>79280.78</v>
      </c>
      <c r="O101" s="11"/>
      <c r="P101" s="11"/>
      <c r="Q101" s="11"/>
      <c r="R101" s="11"/>
    </row>
    <row r="102" spans="1:18" ht="42" x14ac:dyDescent="0.2">
      <c r="A102" s="4">
        <v>96</v>
      </c>
      <c r="B102" s="5" t="s">
        <v>479</v>
      </c>
      <c r="C102" s="6" t="s">
        <v>228</v>
      </c>
      <c r="D102" s="4" t="s">
        <v>229</v>
      </c>
      <c r="E102" s="7">
        <v>33600000</v>
      </c>
      <c r="F102" s="14" t="s">
        <v>490</v>
      </c>
      <c r="G102" s="54" t="s">
        <v>33</v>
      </c>
      <c r="H102" s="10" t="s">
        <v>485</v>
      </c>
      <c r="I102" s="4" t="s">
        <v>508</v>
      </c>
      <c r="J102" s="12" t="s">
        <v>603</v>
      </c>
      <c r="K102" s="9" t="s">
        <v>486</v>
      </c>
      <c r="L102" s="13">
        <v>16653</v>
      </c>
      <c r="M102" s="13">
        <v>832.65</v>
      </c>
      <c r="N102" s="13">
        <v>17485.650000000001</v>
      </c>
      <c r="O102" s="11"/>
      <c r="P102" s="11"/>
      <c r="Q102" s="11"/>
      <c r="R102" s="11"/>
    </row>
    <row r="103" spans="1:18" ht="42" x14ac:dyDescent="0.2">
      <c r="A103" s="4">
        <v>97</v>
      </c>
      <c r="B103" s="5" t="s">
        <v>480</v>
      </c>
      <c r="C103" s="6" t="s">
        <v>230</v>
      </c>
      <c r="D103" s="4" t="s">
        <v>231</v>
      </c>
      <c r="E103" s="7">
        <v>33600000</v>
      </c>
      <c r="F103" s="14" t="s">
        <v>491</v>
      </c>
      <c r="G103" s="54" t="s">
        <v>33</v>
      </c>
      <c r="H103" s="10" t="s">
        <v>485</v>
      </c>
      <c r="I103" s="4" t="s">
        <v>508</v>
      </c>
      <c r="J103" s="12" t="s">
        <v>603</v>
      </c>
      <c r="K103" s="9" t="s">
        <v>486</v>
      </c>
      <c r="L103" s="13">
        <v>11994.4</v>
      </c>
      <c r="M103" s="13">
        <v>599.72</v>
      </c>
      <c r="N103" s="13">
        <v>12594.12</v>
      </c>
      <c r="O103" s="11"/>
      <c r="P103" s="11"/>
      <c r="Q103" s="11"/>
      <c r="R103" s="11"/>
    </row>
    <row r="104" spans="1:18" ht="42" x14ac:dyDescent="0.2">
      <c r="A104" s="4">
        <v>98</v>
      </c>
      <c r="B104" s="5" t="s">
        <v>480</v>
      </c>
      <c r="C104" s="6" t="s">
        <v>232</v>
      </c>
      <c r="D104" s="4" t="s">
        <v>233</v>
      </c>
      <c r="E104" s="7">
        <v>33600000</v>
      </c>
      <c r="F104" s="14" t="s">
        <v>491</v>
      </c>
      <c r="G104" s="54" t="s">
        <v>33</v>
      </c>
      <c r="H104" s="10" t="s">
        <v>485</v>
      </c>
      <c r="I104" s="4" t="s">
        <v>508</v>
      </c>
      <c r="J104" s="12" t="s">
        <v>603</v>
      </c>
      <c r="K104" s="9" t="s">
        <v>486</v>
      </c>
      <c r="L104" s="13">
        <v>73288.5</v>
      </c>
      <c r="M104" s="13">
        <v>3664.43</v>
      </c>
      <c r="N104" s="13">
        <v>76952.929999999993</v>
      </c>
      <c r="O104" s="11"/>
      <c r="P104" s="11"/>
      <c r="Q104" s="11"/>
      <c r="R104" s="11"/>
    </row>
    <row r="105" spans="1:18" ht="42" x14ac:dyDescent="0.2">
      <c r="A105" s="4">
        <v>99</v>
      </c>
      <c r="B105" s="5" t="s">
        <v>480</v>
      </c>
      <c r="C105" s="6" t="s">
        <v>234</v>
      </c>
      <c r="D105" s="4" t="s">
        <v>235</v>
      </c>
      <c r="E105" s="7">
        <v>33600000</v>
      </c>
      <c r="F105" s="14" t="s">
        <v>491</v>
      </c>
      <c r="G105" s="54" t="s">
        <v>33</v>
      </c>
      <c r="H105" s="10" t="s">
        <v>485</v>
      </c>
      <c r="I105" s="4" t="s">
        <v>508</v>
      </c>
      <c r="J105" s="12" t="s">
        <v>603</v>
      </c>
      <c r="K105" s="9" t="s">
        <v>486</v>
      </c>
      <c r="L105" s="13">
        <v>47880</v>
      </c>
      <c r="M105" s="13">
        <v>2394</v>
      </c>
      <c r="N105" s="13">
        <v>50274</v>
      </c>
      <c r="O105" s="11"/>
      <c r="P105" s="11"/>
      <c r="Q105" s="11"/>
      <c r="R105" s="11"/>
    </row>
    <row r="106" spans="1:18" ht="42" x14ac:dyDescent="0.2">
      <c r="A106" s="4">
        <v>100</v>
      </c>
      <c r="B106" s="5" t="s">
        <v>480</v>
      </c>
      <c r="C106" s="6" t="s">
        <v>236</v>
      </c>
      <c r="D106" s="4" t="s">
        <v>237</v>
      </c>
      <c r="E106" s="7">
        <v>33600000</v>
      </c>
      <c r="F106" s="14" t="s">
        <v>491</v>
      </c>
      <c r="G106" s="54" t="s">
        <v>33</v>
      </c>
      <c r="H106" s="10" t="s">
        <v>485</v>
      </c>
      <c r="I106" s="4" t="s">
        <v>508</v>
      </c>
      <c r="J106" s="12" t="s">
        <v>603</v>
      </c>
      <c r="K106" s="9" t="s">
        <v>486</v>
      </c>
      <c r="L106" s="13">
        <v>661131.9</v>
      </c>
      <c r="M106" s="13">
        <v>33056.6</v>
      </c>
      <c r="N106" s="13">
        <v>694188.5</v>
      </c>
      <c r="O106" s="11"/>
      <c r="P106" s="11"/>
      <c r="Q106" s="11"/>
      <c r="R106" s="11"/>
    </row>
    <row r="107" spans="1:18" ht="42" x14ac:dyDescent="0.2">
      <c r="A107" s="4">
        <v>101</v>
      </c>
      <c r="B107" s="5" t="s">
        <v>480</v>
      </c>
      <c r="C107" s="6" t="s">
        <v>238</v>
      </c>
      <c r="D107" s="4" t="s">
        <v>239</v>
      </c>
      <c r="E107" s="7">
        <v>33600000</v>
      </c>
      <c r="F107" s="14" t="s">
        <v>491</v>
      </c>
      <c r="G107" s="54" t="s">
        <v>33</v>
      </c>
      <c r="H107" s="10" t="s">
        <v>485</v>
      </c>
      <c r="I107" s="4" t="s">
        <v>508</v>
      </c>
      <c r="J107" s="12" t="s">
        <v>603</v>
      </c>
      <c r="K107" s="9" t="s">
        <v>486</v>
      </c>
      <c r="L107" s="13">
        <v>828093.36</v>
      </c>
      <c r="M107" s="13">
        <v>41404.67</v>
      </c>
      <c r="N107" s="13">
        <v>869498.03</v>
      </c>
      <c r="O107" s="11"/>
      <c r="P107" s="11"/>
      <c r="Q107" s="11"/>
      <c r="R107" s="11"/>
    </row>
    <row r="108" spans="1:18" ht="42" x14ac:dyDescent="0.2">
      <c r="A108" s="4">
        <v>102</v>
      </c>
      <c r="B108" s="5" t="s">
        <v>480</v>
      </c>
      <c r="C108" s="6" t="s">
        <v>240</v>
      </c>
      <c r="D108" s="4" t="s">
        <v>241</v>
      </c>
      <c r="E108" s="7">
        <v>33600000</v>
      </c>
      <c r="F108" s="14" t="s">
        <v>491</v>
      </c>
      <c r="G108" s="54" t="s">
        <v>33</v>
      </c>
      <c r="H108" s="10" t="s">
        <v>485</v>
      </c>
      <c r="I108" s="4" t="s">
        <v>508</v>
      </c>
      <c r="J108" s="12" t="s">
        <v>603</v>
      </c>
      <c r="K108" s="9" t="s">
        <v>486</v>
      </c>
      <c r="L108" s="13">
        <v>91083.199999999997</v>
      </c>
      <c r="M108" s="13">
        <v>4554.16</v>
      </c>
      <c r="N108" s="13">
        <v>95637.36</v>
      </c>
      <c r="O108" s="11"/>
      <c r="P108" s="11"/>
      <c r="Q108" s="11"/>
      <c r="R108" s="11"/>
    </row>
    <row r="109" spans="1:18" ht="42" x14ac:dyDescent="0.2">
      <c r="A109" s="4">
        <v>103</v>
      </c>
      <c r="B109" s="5" t="s">
        <v>480</v>
      </c>
      <c r="C109" s="6" t="s">
        <v>242</v>
      </c>
      <c r="D109" s="4" t="s">
        <v>243</v>
      </c>
      <c r="E109" s="7">
        <v>33600000</v>
      </c>
      <c r="F109" s="14" t="s">
        <v>491</v>
      </c>
      <c r="G109" s="54" t="s">
        <v>33</v>
      </c>
      <c r="H109" s="10" t="s">
        <v>485</v>
      </c>
      <c r="I109" s="4" t="s">
        <v>508</v>
      </c>
      <c r="J109" s="12" t="s">
        <v>603</v>
      </c>
      <c r="K109" s="9" t="s">
        <v>486</v>
      </c>
      <c r="L109" s="13">
        <v>122080.14</v>
      </c>
      <c r="M109" s="13">
        <v>6104.01</v>
      </c>
      <c r="N109" s="13">
        <v>128184.15</v>
      </c>
      <c r="O109" s="11"/>
      <c r="P109" s="11"/>
      <c r="Q109" s="11"/>
      <c r="R109" s="11"/>
    </row>
    <row r="110" spans="1:18" ht="42" x14ac:dyDescent="0.2">
      <c r="A110" s="4">
        <v>104</v>
      </c>
      <c r="B110" s="5" t="s">
        <v>480</v>
      </c>
      <c r="C110" s="6" t="s">
        <v>244</v>
      </c>
      <c r="D110" s="4" t="s">
        <v>245</v>
      </c>
      <c r="E110" s="7">
        <v>33600000</v>
      </c>
      <c r="F110" s="14" t="s">
        <v>491</v>
      </c>
      <c r="G110" s="54" t="s">
        <v>33</v>
      </c>
      <c r="H110" s="10" t="s">
        <v>485</v>
      </c>
      <c r="I110" s="4" t="s">
        <v>508</v>
      </c>
      <c r="J110" s="12" t="s">
        <v>603</v>
      </c>
      <c r="K110" s="9" t="s">
        <v>486</v>
      </c>
      <c r="L110" s="13">
        <v>1266572.7</v>
      </c>
      <c r="M110" s="13">
        <v>63328.639999999999</v>
      </c>
      <c r="N110" s="13">
        <v>1329901.3400000001</v>
      </c>
      <c r="O110" s="11"/>
      <c r="P110" s="11"/>
      <c r="Q110" s="11"/>
      <c r="R110" s="11"/>
    </row>
    <row r="111" spans="1:18" ht="42" x14ac:dyDescent="0.2">
      <c r="A111" s="4">
        <v>105</v>
      </c>
      <c r="B111" s="5" t="s">
        <v>480</v>
      </c>
      <c r="C111" s="6" t="s">
        <v>246</v>
      </c>
      <c r="D111" s="4" t="s">
        <v>247</v>
      </c>
      <c r="E111" s="7">
        <v>33600000</v>
      </c>
      <c r="F111" s="14" t="s">
        <v>491</v>
      </c>
      <c r="G111" s="54" t="s">
        <v>33</v>
      </c>
      <c r="H111" s="10" t="s">
        <v>485</v>
      </c>
      <c r="I111" s="4" t="s">
        <v>508</v>
      </c>
      <c r="J111" s="12" t="s">
        <v>603</v>
      </c>
      <c r="K111" s="9" t="s">
        <v>486</v>
      </c>
      <c r="L111" s="13">
        <v>278573.25</v>
      </c>
      <c r="M111" s="13">
        <v>13928.66</v>
      </c>
      <c r="N111" s="13">
        <v>292501.90999999997</v>
      </c>
      <c r="O111" s="11"/>
      <c r="P111" s="11"/>
      <c r="Q111" s="11"/>
      <c r="R111" s="11"/>
    </row>
    <row r="112" spans="1:18" ht="42" x14ac:dyDescent="0.2">
      <c r="A112" s="4">
        <v>106</v>
      </c>
      <c r="B112" s="5" t="s">
        <v>480</v>
      </c>
      <c r="C112" s="6" t="s">
        <v>248</v>
      </c>
      <c r="D112" s="4" t="s">
        <v>249</v>
      </c>
      <c r="E112" s="7">
        <v>33600000</v>
      </c>
      <c r="F112" s="14" t="s">
        <v>491</v>
      </c>
      <c r="G112" s="54" t="s">
        <v>33</v>
      </c>
      <c r="H112" s="10" t="s">
        <v>485</v>
      </c>
      <c r="I112" s="4" t="s">
        <v>508</v>
      </c>
      <c r="J112" s="12" t="s">
        <v>603</v>
      </c>
      <c r="K112" s="9" t="s">
        <v>486</v>
      </c>
      <c r="L112" s="13">
        <v>4980557</v>
      </c>
      <c r="M112" s="13">
        <v>249027.85</v>
      </c>
      <c r="N112" s="13">
        <v>5229584.8499999996</v>
      </c>
      <c r="O112" s="11"/>
      <c r="P112" s="11"/>
      <c r="Q112" s="11"/>
      <c r="R112" s="11"/>
    </row>
    <row r="113" spans="1:18" ht="42" x14ac:dyDescent="0.2">
      <c r="A113" s="4">
        <v>107</v>
      </c>
      <c r="B113" s="5" t="s">
        <v>480</v>
      </c>
      <c r="C113" s="6" t="s">
        <v>250</v>
      </c>
      <c r="D113" s="4" t="s">
        <v>251</v>
      </c>
      <c r="E113" s="7">
        <v>33600000</v>
      </c>
      <c r="F113" s="14" t="s">
        <v>491</v>
      </c>
      <c r="G113" s="54" t="s">
        <v>33</v>
      </c>
      <c r="H113" s="10" t="s">
        <v>485</v>
      </c>
      <c r="I113" s="4" t="s">
        <v>508</v>
      </c>
      <c r="J113" s="12" t="s">
        <v>603</v>
      </c>
      <c r="K113" s="9" t="s">
        <v>486</v>
      </c>
      <c r="L113" s="13">
        <v>426556.9</v>
      </c>
      <c r="M113" s="13">
        <v>21327.85</v>
      </c>
      <c r="N113" s="13">
        <v>447884.75</v>
      </c>
      <c r="O113" s="11"/>
      <c r="P113" s="11"/>
      <c r="Q113" s="11"/>
      <c r="R113" s="11"/>
    </row>
    <row r="114" spans="1:18" ht="42" x14ac:dyDescent="0.2">
      <c r="A114" s="4">
        <v>108</v>
      </c>
      <c r="B114" s="5" t="s">
        <v>480</v>
      </c>
      <c r="C114" s="6" t="s">
        <v>252</v>
      </c>
      <c r="D114" s="4" t="s">
        <v>253</v>
      </c>
      <c r="E114" s="7">
        <v>33600000</v>
      </c>
      <c r="F114" s="14" t="s">
        <v>491</v>
      </c>
      <c r="G114" s="54" t="s">
        <v>33</v>
      </c>
      <c r="H114" s="10" t="s">
        <v>485</v>
      </c>
      <c r="I114" s="4" t="s">
        <v>508</v>
      </c>
      <c r="J114" s="12" t="s">
        <v>603</v>
      </c>
      <c r="K114" s="9" t="s">
        <v>486</v>
      </c>
      <c r="L114" s="13">
        <v>1373878</v>
      </c>
      <c r="M114" s="13">
        <v>68693.899999999994</v>
      </c>
      <c r="N114" s="13">
        <v>1442571.9</v>
      </c>
      <c r="O114" s="11"/>
      <c r="P114" s="11"/>
      <c r="Q114" s="11"/>
      <c r="R114" s="11"/>
    </row>
    <row r="115" spans="1:18" ht="42" x14ac:dyDescent="0.2">
      <c r="A115" s="4">
        <v>109</v>
      </c>
      <c r="B115" s="5" t="s">
        <v>480</v>
      </c>
      <c r="C115" s="6" t="s">
        <v>254</v>
      </c>
      <c r="D115" s="4" t="s">
        <v>255</v>
      </c>
      <c r="E115" s="7">
        <v>33600000</v>
      </c>
      <c r="F115" s="14" t="s">
        <v>491</v>
      </c>
      <c r="G115" s="54" t="s">
        <v>33</v>
      </c>
      <c r="H115" s="10" t="s">
        <v>485</v>
      </c>
      <c r="I115" s="4" t="s">
        <v>508</v>
      </c>
      <c r="J115" s="12" t="s">
        <v>603</v>
      </c>
      <c r="K115" s="9" t="s">
        <v>486</v>
      </c>
      <c r="L115" s="13">
        <v>484472</v>
      </c>
      <c r="M115" s="13">
        <v>24223.599999999999</v>
      </c>
      <c r="N115" s="13">
        <v>508695.6</v>
      </c>
      <c r="O115" s="11"/>
      <c r="P115" s="11"/>
      <c r="Q115" s="11"/>
      <c r="R115" s="11"/>
    </row>
    <row r="116" spans="1:18" ht="42" x14ac:dyDescent="0.2">
      <c r="A116" s="4">
        <v>110</v>
      </c>
      <c r="B116" s="5" t="s">
        <v>480</v>
      </c>
      <c r="C116" s="6" t="s">
        <v>256</v>
      </c>
      <c r="D116" s="4" t="s">
        <v>257</v>
      </c>
      <c r="E116" s="7">
        <v>33600000</v>
      </c>
      <c r="F116" s="14" t="s">
        <v>491</v>
      </c>
      <c r="G116" s="54" t="s">
        <v>33</v>
      </c>
      <c r="H116" s="10" t="s">
        <v>485</v>
      </c>
      <c r="I116" s="4" t="s">
        <v>508</v>
      </c>
      <c r="J116" s="12" t="s">
        <v>603</v>
      </c>
      <c r="K116" s="9" t="s">
        <v>486</v>
      </c>
      <c r="L116" s="13">
        <v>381683.5</v>
      </c>
      <c r="M116" s="13">
        <v>19084.18</v>
      </c>
      <c r="N116" s="13">
        <v>400767.68</v>
      </c>
      <c r="O116" s="11"/>
      <c r="P116" s="11"/>
      <c r="Q116" s="11"/>
      <c r="R116" s="11"/>
    </row>
    <row r="117" spans="1:18" ht="42" x14ac:dyDescent="0.2">
      <c r="A117" s="4">
        <v>111</v>
      </c>
      <c r="B117" s="5" t="s">
        <v>480</v>
      </c>
      <c r="C117" s="6" t="s">
        <v>258</v>
      </c>
      <c r="D117" s="4" t="s">
        <v>259</v>
      </c>
      <c r="E117" s="7">
        <v>33600000</v>
      </c>
      <c r="F117" s="14" t="s">
        <v>491</v>
      </c>
      <c r="G117" s="54" t="s">
        <v>33</v>
      </c>
      <c r="H117" s="10" t="s">
        <v>485</v>
      </c>
      <c r="I117" s="4" t="s">
        <v>508</v>
      </c>
      <c r="J117" s="12" t="s">
        <v>603</v>
      </c>
      <c r="K117" s="9" t="s">
        <v>486</v>
      </c>
      <c r="L117" s="13">
        <v>97539</v>
      </c>
      <c r="M117" s="13">
        <v>4876.95</v>
      </c>
      <c r="N117" s="13">
        <v>102415.95</v>
      </c>
      <c r="O117" s="11"/>
      <c r="P117" s="11"/>
      <c r="Q117" s="11"/>
      <c r="R117" s="11"/>
    </row>
    <row r="118" spans="1:18" ht="42" x14ac:dyDescent="0.2">
      <c r="A118" s="4">
        <v>112</v>
      </c>
      <c r="B118" s="5" t="s">
        <v>480</v>
      </c>
      <c r="C118" s="6" t="s">
        <v>260</v>
      </c>
      <c r="D118" s="4" t="s">
        <v>261</v>
      </c>
      <c r="E118" s="7">
        <v>33600000</v>
      </c>
      <c r="F118" s="14" t="s">
        <v>491</v>
      </c>
      <c r="G118" s="54" t="s">
        <v>33</v>
      </c>
      <c r="H118" s="10" t="s">
        <v>485</v>
      </c>
      <c r="I118" s="4" t="s">
        <v>508</v>
      </c>
      <c r="J118" s="12" t="s">
        <v>603</v>
      </c>
      <c r="K118" s="9" t="s">
        <v>486</v>
      </c>
      <c r="L118" s="13">
        <v>4077209.28</v>
      </c>
      <c r="M118" s="13">
        <v>203860.46</v>
      </c>
      <c r="N118" s="13">
        <v>4281069.74</v>
      </c>
      <c r="O118" s="11"/>
      <c r="P118" s="11"/>
      <c r="Q118" s="11"/>
      <c r="R118" s="11"/>
    </row>
    <row r="119" spans="1:18" ht="42" x14ac:dyDescent="0.2">
      <c r="A119" s="4">
        <v>113</v>
      </c>
      <c r="B119" s="5" t="s">
        <v>481</v>
      </c>
      <c r="C119" s="6" t="s">
        <v>262</v>
      </c>
      <c r="D119" s="4" t="s">
        <v>263</v>
      </c>
      <c r="E119" s="7">
        <v>33600000</v>
      </c>
      <c r="F119" s="14" t="s">
        <v>492</v>
      </c>
      <c r="G119" s="54" t="s">
        <v>33</v>
      </c>
      <c r="H119" s="10" t="s">
        <v>485</v>
      </c>
      <c r="I119" s="4" t="s">
        <v>508</v>
      </c>
      <c r="J119" s="12" t="s">
        <v>603</v>
      </c>
      <c r="K119" s="9" t="s">
        <v>486</v>
      </c>
      <c r="L119" s="13">
        <v>3754176.93</v>
      </c>
      <c r="M119" s="13">
        <v>187708.85</v>
      </c>
      <c r="N119" s="13">
        <v>3941885.78</v>
      </c>
      <c r="O119" s="11"/>
      <c r="P119" s="11"/>
      <c r="Q119" s="11"/>
      <c r="R119" s="11"/>
    </row>
    <row r="120" spans="1:18" ht="42" x14ac:dyDescent="0.2">
      <c r="A120" s="4">
        <v>114</v>
      </c>
      <c r="B120" s="5" t="s">
        <v>481</v>
      </c>
      <c r="C120" s="6" t="s">
        <v>264</v>
      </c>
      <c r="D120" s="4" t="s">
        <v>265</v>
      </c>
      <c r="E120" s="7">
        <v>33600000</v>
      </c>
      <c r="F120" s="14" t="s">
        <v>492</v>
      </c>
      <c r="G120" s="54" t="s">
        <v>33</v>
      </c>
      <c r="H120" s="10" t="s">
        <v>485</v>
      </c>
      <c r="I120" s="4" t="s">
        <v>508</v>
      </c>
      <c r="J120" s="12" t="s">
        <v>603</v>
      </c>
      <c r="K120" s="9" t="s">
        <v>486</v>
      </c>
      <c r="L120" s="13">
        <v>388670</v>
      </c>
      <c r="M120" s="13">
        <v>19433.5</v>
      </c>
      <c r="N120" s="13">
        <v>408103.5</v>
      </c>
      <c r="O120" s="11"/>
      <c r="P120" s="11"/>
      <c r="Q120" s="11"/>
      <c r="R120" s="11"/>
    </row>
    <row r="121" spans="1:18" ht="42" x14ac:dyDescent="0.2">
      <c r="A121" s="4">
        <v>115</v>
      </c>
      <c r="B121" s="5" t="s">
        <v>481</v>
      </c>
      <c r="C121" s="6" t="s">
        <v>266</v>
      </c>
      <c r="D121" s="4" t="s">
        <v>267</v>
      </c>
      <c r="E121" s="7">
        <v>33600000</v>
      </c>
      <c r="F121" s="14" t="s">
        <v>492</v>
      </c>
      <c r="G121" s="54" t="s">
        <v>33</v>
      </c>
      <c r="H121" s="10" t="s">
        <v>485</v>
      </c>
      <c r="I121" s="4" t="s">
        <v>508</v>
      </c>
      <c r="J121" s="12" t="s">
        <v>603</v>
      </c>
      <c r="K121" s="9" t="s">
        <v>486</v>
      </c>
      <c r="L121" s="13">
        <v>1813356</v>
      </c>
      <c r="M121" s="13">
        <v>90667.8</v>
      </c>
      <c r="N121" s="13">
        <v>1904023.8</v>
      </c>
      <c r="O121" s="11"/>
      <c r="P121" s="11"/>
      <c r="Q121" s="11"/>
      <c r="R121" s="11"/>
    </row>
    <row r="122" spans="1:18" ht="42" x14ac:dyDescent="0.2">
      <c r="A122" s="4">
        <v>116</v>
      </c>
      <c r="B122" s="5" t="s">
        <v>481</v>
      </c>
      <c r="C122" s="6" t="s">
        <v>268</v>
      </c>
      <c r="D122" s="4" t="s">
        <v>269</v>
      </c>
      <c r="E122" s="7">
        <v>33600000</v>
      </c>
      <c r="F122" s="14" t="s">
        <v>492</v>
      </c>
      <c r="G122" s="54" t="s">
        <v>33</v>
      </c>
      <c r="H122" s="10" t="s">
        <v>485</v>
      </c>
      <c r="I122" s="4" t="s">
        <v>508</v>
      </c>
      <c r="J122" s="12" t="s">
        <v>603</v>
      </c>
      <c r="K122" s="9" t="s">
        <v>486</v>
      </c>
      <c r="L122" s="13">
        <v>597865.80000000005</v>
      </c>
      <c r="M122" s="13">
        <v>29893.29</v>
      </c>
      <c r="N122" s="13">
        <v>627759.09</v>
      </c>
      <c r="O122" s="11"/>
      <c r="P122" s="11"/>
      <c r="Q122" s="11"/>
      <c r="R122" s="11"/>
    </row>
    <row r="123" spans="1:18" ht="42" x14ac:dyDescent="0.2">
      <c r="A123" s="4">
        <v>117</v>
      </c>
      <c r="B123" s="5" t="s">
        <v>481</v>
      </c>
      <c r="C123" s="6" t="s">
        <v>270</v>
      </c>
      <c r="D123" s="4" t="s">
        <v>271</v>
      </c>
      <c r="E123" s="7">
        <v>33600000</v>
      </c>
      <c r="F123" s="14" t="s">
        <v>492</v>
      </c>
      <c r="G123" s="54" t="s">
        <v>33</v>
      </c>
      <c r="H123" s="10" t="s">
        <v>485</v>
      </c>
      <c r="I123" s="4" t="s">
        <v>508</v>
      </c>
      <c r="J123" s="12" t="s">
        <v>603</v>
      </c>
      <c r="K123" s="9" t="s">
        <v>486</v>
      </c>
      <c r="L123" s="13">
        <v>1147143</v>
      </c>
      <c r="M123" s="13">
        <v>57357.15</v>
      </c>
      <c r="N123" s="13">
        <v>1204500.1499999999</v>
      </c>
      <c r="O123" s="11"/>
      <c r="P123" s="11"/>
      <c r="Q123" s="11"/>
      <c r="R123" s="11"/>
    </row>
    <row r="124" spans="1:18" ht="42" x14ac:dyDescent="0.2">
      <c r="A124" s="4">
        <v>118</v>
      </c>
      <c r="B124" s="5" t="s">
        <v>481</v>
      </c>
      <c r="C124" s="6" t="s">
        <v>272</v>
      </c>
      <c r="D124" s="4" t="s">
        <v>273</v>
      </c>
      <c r="E124" s="7">
        <v>33600000</v>
      </c>
      <c r="F124" s="14" t="s">
        <v>492</v>
      </c>
      <c r="G124" s="54" t="s">
        <v>33</v>
      </c>
      <c r="H124" s="10" t="s">
        <v>485</v>
      </c>
      <c r="I124" s="4" t="s">
        <v>508</v>
      </c>
      <c r="J124" s="12" t="s">
        <v>603</v>
      </c>
      <c r="K124" s="9" t="s">
        <v>486</v>
      </c>
      <c r="L124" s="13">
        <v>14086.8</v>
      </c>
      <c r="M124" s="13">
        <v>704.34</v>
      </c>
      <c r="N124" s="13">
        <v>14791.14</v>
      </c>
      <c r="O124" s="11"/>
      <c r="P124" s="11"/>
      <c r="Q124" s="11"/>
      <c r="R124" s="11"/>
    </row>
    <row r="125" spans="1:18" ht="42" x14ac:dyDescent="0.2">
      <c r="A125" s="4">
        <v>119</v>
      </c>
      <c r="B125" s="5" t="s">
        <v>481</v>
      </c>
      <c r="C125" s="6" t="s">
        <v>274</v>
      </c>
      <c r="D125" s="4" t="s">
        <v>275</v>
      </c>
      <c r="E125" s="7">
        <v>33600000</v>
      </c>
      <c r="F125" s="14" t="s">
        <v>492</v>
      </c>
      <c r="G125" s="54" t="s">
        <v>33</v>
      </c>
      <c r="H125" s="10" t="s">
        <v>485</v>
      </c>
      <c r="I125" s="4" t="s">
        <v>508</v>
      </c>
      <c r="J125" s="12" t="s">
        <v>603</v>
      </c>
      <c r="K125" s="9" t="s">
        <v>486</v>
      </c>
      <c r="L125" s="13">
        <v>5710.1</v>
      </c>
      <c r="M125" s="13">
        <v>285.51</v>
      </c>
      <c r="N125" s="13">
        <v>5995.61</v>
      </c>
      <c r="O125" s="11"/>
      <c r="P125" s="11"/>
      <c r="Q125" s="11"/>
      <c r="R125" s="11"/>
    </row>
    <row r="126" spans="1:18" ht="42" x14ac:dyDescent="0.2">
      <c r="A126" s="4">
        <v>120</v>
      </c>
      <c r="B126" s="5" t="s">
        <v>481</v>
      </c>
      <c r="C126" s="6" t="s">
        <v>276</v>
      </c>
      <c r="D126" s="4" t="s">
        <v>277</v>
      </c>
      <c r="E126" s="7">
        <v>33600000</v>
      </c>
      <c r="F126" s="14" t="s">
        <v>492</v>
      </c>
      <c r="G126" s="54" t="s">
        <v>33</v>
      </c>
      <c r="H126" s="10" t="s">
        <v>485</v>
      </c>
      <c r="I126" s="4" t="s">
        <v>508</v>
      </c>
      <c r="J126" s="12" t="s">
        <v>603</v>
      </c>
      <c r="K126" s="9" t="s">
        <v>486</v>
      </c>
      <c r="L126" s="13">
        <v>2760.62</v>
      </c>
      <c r="M126" s="13">
        <v>138.03</v>
      </c>
      <c r="N126" s="13">
        <v>2898.65</v>
      </c>
      <c r="O126" s="11"/>
      <c r="P126" s="11"/>
      <c r="Q126" s="11"/>
      <c r="R126" s="11"/>
    </row>
    <row r="127" spans="1:18" ht="42" x14ac:dyDescent="0.2">
      <c r="A127" s="4">
        <v>121</v>
      </c>
      <c r="B127" s="5" t="s">
        <v>481</v>
      </c>
      <c r="C127" s="6" t="s">
        <v>278</v>
      </c>
      <c r="D127" s="4" t="s">
        <v>279</v>
      </c>
      <c r="E127" s="7">
        <v>33600000</v>
      </c>
      <c r="F127" s="14" t="s">
        <v>492</v>
      </c>
      <c r="G127" s="54" t="s">
        <v>33</v>
      </c>
      <c r="H127" s="10" t="s">
        <v>485</v>
      </c>
      <c r="I127" s="4" t="s">
        <v>508</v>
      </c>
      <c r="J127" s="12" t="s">
        <v>603</v>
      </c>
      <c r="K127" s="9" t="s">
        <v>486</v>
      </c>
      <c r="L127" s="13">
        <v>3834</v>
      </c>
      <c r="M127" s="13">
        <v>191.7</v>
      </c>
      <c r="N127" s="13">
        <v>4025.7</v>
      </c>
      <c r="O127" s="11"/>
      <c r="P127" s="11"/>
      <c r="Q127" s="11"/>
      <c r="R127" s="11"/>
    </row>
    <row r="128" spans="1:18" ht="42" x14ac:dyDescent="0.2">
      <c r="A128" s="4">
        <v>122</v>
      </c>
      <c r="B128" s="5" t="s">
        <v>481</v>
      </c>
      <c r="C128" s="6" t="s">
        <v>280</v>
      </c>
      <c r="D128" s="4" t="s">
        <v>281</v>
      </c>
      <c r="E128" s="7">
        <v>33600000</v>
      </c>
      <c r="F128" s="14" t="s">
        <v>492</v>
      </c>
      <c r="G128" s="54" t="s">
        <v>33</v>
      </c>
      <c r="H128" s="10" t="s">
        <v>485</v>
      </c>
      <c r="I128" s="4" t="s">
        <v>508</v>
      </c>
      <c r="J128" s="12" t="s">
        <v>603</v>
      </c>
      <c r="K128" s="9" t="s">
        <v>486</v>
      </c>
      <c r="L128" s="13">
        <v>14229</v>
      </c>
      <c r="M128" s="13">
        <v>711.45</v>
      </c>
      <c r="N128" s="13">
        <v>14940.45</v>
      </c>
      <c r="O128" s="11"/>
      <c r="P128" s="11"/>
      <c r="Q128" s="11"/>
      <c r="R128" s="11"/>
    </row>
    <row r="129" spans="1:18" ht="42" x14ac:dyDescent="0.2">
      <c r="A129" s="4">
        <v>123</v>
      </c>
      <c r="B129" s="5" t="s">
        <v>481</v>
      </c>
      <c r="C129" s="6" t="s">
        <v>282</v>
      </c>
      <c r="D129" s="4" t="s">
        <v>283</v>
      </c>
      <c r="E129" s="7">
        <v>33600000</v>
      </c>
      <c r="F129" s="14" t="s">
        <v>492</v>
      </c>
      <c r="G129" s="54" t="s">
        <v>33</v>
      </c>
      <c r="H129" s="10" t="s">
        <v>485</v>
      </c>
      <c r="I129" s="4" t="s">
        <v>508</v>
      </c>
      <c r="J129" s="12" t="s">
        <v>603</v>
      </c>
      <c r="K129" s="9" t="s">
        <v>486</v>
      </c>
      <c r="L129" s="13">
        <v>25752.51</v>
      </c>
      <c r="M129" s="13">
        <v>1287.6300000000001</v>
      </c>
      <c r="N129" s="13">
        <v>27040.14</v>
      </c>
      <c r="O129" s="11"/>
      <c r="P129" s="11"/>
      <c r="Q129" s="11"/>
      <c r="R129" s="11"/>
    </row>
    <row r="130" spans="1:18" ht="42" x14ac:dyDescent="0.2">
      <c r="A130" s="4">
        <v>124</v>
      </c>
      <c r="B130" s="5" t="s">
        <v>481</v>
      </c>
      <c r="C130" s="6" t="s">
        <v>284</v>
      </c>
      <c r="D130" s="4" t="s">
        <v>285</v>
      </c>
      <c r="E130" s="7">
        <v>33600000</v>
      </c>
      <c r="F130" s="14" t="s">
        <v>492</v>
      </c>
      <c r="G130" s="54" t="s">
        <v>33</v>
      </c>
      <c r="H130" s="10" t="s">
        <v>485</v>
      </c>
      <c r="I130" s="4" t="s">
        <v>508</v>
      </c>
      <c r="J130" s="12" t="s">
        <v>603</v>
      </c>
      <c r="K130" s="9" t="s">
        <v>486</v>
      </c>
      <c r="L130" s="13">
        <v>40016.400000000001</v>
      </c>
      <c r="M130" s="13">
        <v>2000.82</v>
      </c>
      <c r="N130" s="13">
        <v>42017.22</v>
      </c>
      <c r="O130" s="11"/>
      <c r="P130" s="11"/>
      <c r="Q130" s="11"/>
      <c r="R130" s="11"/>
    </row>
    <row r="131" spans="1:18" ht="42" x14ac:dyDescent="0.2">
      <c r="A131" s="4">
        <v>125</v>
      </c>
      <c r="B131" s="5" t="s">
        <v>481</v>
      </c>
      <c r="C131" s="6" t="s">
        <v>286</v>
      </c>
      <c r="D131" s="4" t="s">
        <v>287</v>
      </c>
      <c r="E131" s="7">
        <v>33600000</v>
      </c>
      <c r="F131" s="14" t="s">
        <v>492</v>
      </c>
      <c r="G131" s="54" t="s">
        <v>33</v>
      </c>
      <c r="H131" s="10" t="s">
        <v>485</v>
      </c>
      <c r="I131" s="4" t="s">
        <v>508</v>
      </c>
      <c r="J131" s="12" t="s">
        <v>603</v>
      </c>
      <c r="K131" s="9" t="s">
        <v>486</v>
      </c>
      <c r="L131" s="13">
        <v>113584.9</v>
      </c>
      <c r="M131" s="13">
        <v>5679.25</v>
      </c>
      <c r="N131" s="13">
        <v>119264.15</v>
      </c>
      <c r="O131" s="11"/>
      <c r="P131" s="11"/>
      <c r="Q131" s="11"/>
      <c r="R131" s="11"/>
    </row>
    <row r="132" spans="1:18" ht="42" x14ac:dyDescent="0.2">
      <c r="A132" s="4">
        <v>126</v>
      </c>
      <c r="B132" s="5" t="s">
        <v>481</v>
      </c>
      <c r="C132" s="6" t="s">
        <v>288</v>
      </c>
      <c r="D132" s="4" t="s">
        <v>289</v>
      </c>
      <c r="E132" s="7">
        <v>33600000</v>
      </c>
      <c r="F132" s="14" t="s">
        <v>492</v>
      </c>
      <c r="G132" s="54" t="s">
        <v>33</v>
      </c>
      <c r="H132" s="10" t="s">
        <v>485</v>
      </c>
      <c r="I132" s="4" t="s">
        <v>508</v>
      </c>
      <c r="J132" s="12" t="s">
        <v>603</v>
      </c>
      <c r="K132" s="9" t="s">
        <v>486</v>
      </c>
      <c r="L132" s="13">
        <v>1349.04</v>
      </c>
      <c r="M132" s="13">
        <v>67.45</v>
      </c>
      <c r="N132" s="13">
        <v>1416.49</v>
      </c>
      <c r="O132" s="11"/>
      <c r="P132" s="11"/>
      <c r="Q132" s="11"/>
      <c r="R132" s="11"/>
    </row>
    <row r="133" spans="1:18" ht="42" x14ac:dyDescent="0.2">
      <c r="A133" s="4">
        <v>127</v>
      </c>
      <c r="B133" s="5" t="s">
        <v>481</v>
      </c>
      <c r="C133" s="6" t="s">
        <v>290</v>
      </c>
      <c r="D133" s="4" t="s">
        <v>291</v>
      </c>
      <c r="E133" s="7">
        <v>33600000</v>
      </c>
      <c r="F133" s="14" t="s">
        <v>492</v>
      </c>
      <c r="G133" s="54" t="s">
        <v>33</v>
      </c>
      <c r="H133" s="10" t="s">
        <v>485</v>
      </c>
      <c r="I133" s="4" t="s">
        <v>508</v>
      </c>
      <c r="J133" s="12" t="s">
        <v>603</v>
      </c>
      <c r="K133" s="9" t="s">
        <v>486</v>
      </c>
      <c r="L133" s="13">
        <v>35263.1</v>
      </c>
      <c r="M133" s="13">
        <v>1763.16</v>
      </c>
      <c r="N133" s="13">
        <v>37026.26</v>
      </c>
      <c r="O133" s="11"/>
      <c r="P133" s="11"/>
      <c r="Q133" s="11"/>
      <c r="R133" s="11"/>
    </row>
    <row r="134" spans="1:18" ht="42" x14ac:dyDescent="0.2">
      <c r="A134" s="4">
        <v>128</v>
      </c>
      <c r="B134" s="5" t="s">
        <v>481</v>
      </c>
      <c r="C134" s="6" t="s">
        <v>292</v>
      </c>
      <c r="D134" s="4" t="s">
        <v>293</v>
      </c>
      <c r="E134" s="7">
        <v>33600000</v>
      </c>
      <c r="F134" s="14" t="s">
        <v>492</v>
      </c>
      <c r="G134" s="54" t="s">
        <v>33</v>
      </c>
      <c r="H134" s="10" t="s">
        <v>485</v>
      </c>
      <c r="I134" s="4" t="s">
        <v>508</v>
      </c>
      <c r="J134" s="12" t="s">
        <v>603</v>
      </c>
      <c r="K134" s="9" t="s">
        <v>486</v>
      </c>
      <c r="L134" s="13">
        <v>8096.76</v>
      </c>
      <c r="M134" s="13">
        <v>404.84</v>
      </c>
      <c r="N134" s="13">
        <v>8501.6</v>
      </c>
      <c r="O134" s="11"/>
      <c r="P134" s="11"/>
      <c r="Q134" s="11"/>
      <c r="R134" s="11"/>
    </row>
    <row r="135" spans="1:18" ht="42" x14ac:dyDescent="0.2">
      <c r="A135" s="4">
        <v>129</v>
      </c>
      <c r="B135" s="5" t="s">
        <v>481</v>
      </c>
      <c r="C135" s="6" t="s">
        <v>294</v>
      </c>
      <c r="D135" s="4" t="s">
        <v>295</v>
      </c>
      <c r="E135" s="7">
        <v>33600000</v>
      </c>
      <c r="F135" s="14" t="s">
        <v>492</v>
      </c>
      <c r="G135" s="54" t="s">
        <v>33</v>
      </c>
      <c r="H135" s="10" t="s">
        <v>485</v>
      </c>
      <c r="I135" s="4" t="s">
        <v>508</v>
      </c>
      <c r="J135" s="12" t="s">
        <v>603</v>
      </c>
      <c r="K135" s="9" t="s">
        <v>486</v>
      </c>
      <c r="L135" s="13">
        <v>755.82</v>
      </c>
      <c r="M135" s="13">
        <v>37.79</v>
      </c>
      <c r="N135" s="13">
        <v>793.61</v>
      </c>
      <c r="O135" s="11"/>
      <c r="P135" s="11"/>
      <c r="Q135" s="11"/>
      <c r="R135" s="11"/>
    </row>
    <row r="136" spans="1:18" ht="42" x14ac:dyDescent="0.2">
      <c r="A136" s="4">
        <v>130</v>
      </c>
      <c r="B136" s="5" t="s">
        <v>482</v>
      </c>
      <c r="C136" s="6" t="s">
        <v>296</v>
      </c>
      <c r="D136" s="4" t="s">
        <v>297</v>
      </c>
      <c r="E136" s="7">
        <v>33600000</v>
      </c>
      <c r="F136" s="14" t="s">
        <v>493</v>
      </c>
      <c r="G136" s="54" t="s">
        <v>33</v>
      </c>
      <c r="H136" s="10" t="s">
        <v>485</v>
      </c>
      <c r="I136" s="4" t="s">
        <v>508</v>
      </c>
      <c r="J136" s="12" t="s">
        <v>603</v>
      </c>
      <c r="K136" s="9" t="s">
        <v>486</v>
      </c>
      <c r="L136" s="13">
        <v>283376.86</v>
      </c>
      <c r="M136" s="13">
        <v>14168.84</v>
      </c>
      <c r="N136" s="13">
        <v>297545.7</v>
      </c>
      <c r="O136" s="11"/>
      <c r="P136" s="11"/>
      <c r="Q136" s="11"/>
      <c r="R136" s="11"/>
    </row>
    <row r="137" spans="1:18" ht="42" x14ac:dyDescent="0.2">
      <c r="A137" s="4">
        <v>131</v>
      </c>
      <c r="B137" s="5" t="s">
        <v>482</v>
      </c>
      <c r="C137" s="6" t="s">
        <v>298</v>
      </c>
      <c r="D137" s="4" t="s">
        <v>299</v>
      </c>
      <c r="E137" s="7">
        <v>33600000</v>
      </c>
      <c r="F137" s="14" t="s">
        <v>493</v>
      </c>
      <c r="G137" s="54" t="s">
        <v>33</v>
      </c>
      <c r="H137" s="10" t="s">
        <v>485</v>
      </c>
      <c r="I137" s="4" t="s">
        <v>508</v>
      </c>
      <c r="J137" s="12" t="s">
        <v>603</v>
      </c>
      <c r="K137" s="9" t="s">
        <v>486</v>
      </c>
      <c r="L137" s="13">
        <v>138367.28</v>
      </c>
      <c r="M137" s="13">
        <v>6918.36</v>
      </c>
      <c r="N137" s="13">
        <v>145285.64000000001</v>
      </c>
      <c r="O137" s="11"/>
      <c r="P137" s="11"/>
      <c r="Q137" s="11"/>
      <c r="R137" s="11"/>
    </row>
    <row r="138" spans="1:18" ht="42" x14ac:dyDescent="0.2">
      <c r="A138" s="4">
        <v>132</v>
      </c>
      <c r="B138" s="5" t="s">
        <v>482</v>
      </c>
      <c r="C138" s="6" t="s">
        <v>300</v>
      </c>
      <c r="D138" s="4" t="s">
        <v>301</v>
      </c>
      <c r="E138" s="7">
        <v>33600000</v>
      </c>
      <c r="F138" s="14" t="s">
        <v>493</v>
      </c>
      <c r="G138" s="54" t="s">
        <v>33</v>
      </c>
      <c r="H138" s="10" t="s">
        <v>485</v>
      </c>
      <c r="I138" s="4" t="s">
        <v>508</v>
      </c>
      <c r="J138" s="12" t="s">
        <v>603</v>
      </c>
      <c r="K138" s="9" t="s">
        <v>486</v>
      </c>
      <c r="L138" s="13">
        <v>8805.9</v>
      </c>
      <c r="M138" s="13">
        <v>440.3</v>
      </c>
      <c r="N138" s="13">
        <v>9246.2000000000007</v>
      </c>
      <c r="O138" s="11"/>
      <c r="P138" s="11"/>
      <c r="Q138" s="11"/>
      <c r="R138" s="11"/>
    </row>
    <row r="139" spans="1:18" ht="42" x14ac:dyDescent="0.2">
      <c r="A139" s="4">
        <v>133</v>
      </c>
      <c r="B139" s="5" t="s">
        <v>482</v>
      </c>
      <c r="C139" s="6" t="s">
        <v>302</v>
      </c>
      <c r="D139" s="4" t="s">
        <v>303</v>
      </c>
      <c r="E139" s="7">
        <v>33600000</v>
      </c>
      <c r="F139" s="14" t="s">
        <v>493</v>
      </c>
      <c r="G139" s="54" t="s">
        <v>33</v>
      </c>
      <c r="H139" s="10" t="s">
        <v>485</v>
      </c>
      <c r="I139" s="4" t="s">
        <v>508</v>
      </c>
      <c r="J139" s="12" t="s">
        <v>603</v>
      </c>
      <c r="K139" s="9" t="s">
        <v>486</v>
      </c>
      <c r="L139" s="13">
        <v>3989.4</v>
      </c>
      <c r="M139" s="13">
        <v>199.47</v>
      </c>
      <c r="N139" s="13">
        <v>4188.87</v>
      </c>
      <c r="O139" s="11"/>
      <c r="P139" s="11"/>
      <c r="Q139" s="11"/>
      <c r="R139" s="11"/>
    </row>
    <row r="140" spans="1:18" ht="42" x14ac:dyDescent="0.2">
      <c r="A140" s="4">
        <v>134</v>
      </c>
      <c r="B140" s="5" t="s">
        <v>482</v>
      </c>
      <c r="C140" s="6" t="s">
        <v>304</v>
      </c>
      <c r="D140" s="4" t="s">
        <v>305</v>
      </c>
      <c r="E140" s="7">
        <v>33600000</v>
      </c>
      <c r="F140" s="14" t="s">
        <v>493</v>
      </c>
      <c r="G140" s="54" t="s">
        <v>33</v>
      </c>
      <c r="H140" s="10" t="s">
        <v>485</v>
      </c>
      <c r="I140" s="4" t="s">
        <v>508</v>
      </c>
      <c r="J140" s="12" t="s">
        <v>603</v>
      </c>
      <c r="K140" s="9" t="s">
        <v>486</v>
      </c>
      <c r="L140" s="13">
        <v>5556.72</v>
      </c>
      <c r="M140" s="13">
        <v>277.83999999999997</v>
      </c>
      <c r="N140" s="13">
        <v>5834.56</v>
      </c>
      <c r="O140" s="11"/>
      <c r="P140" s="11"/>
      <c r="Q140" s="11"/>
      <c r="R140" s="11"/>
    </row>
    <row r="141" spans="1:18" ht="42" x14ac:dyDescent="0.2">
      <c r="A141" s="4">
        <v>135</v>
      </c>
      <c r="B141" s="5" t="s">
        <v>482</v>
      </c>
      <c r="C141" s="6" t="s">
        <v>306</v>
      </c>
      <c r="D141" s="4" t="s">
        <v>307</v>
      </c>
      <c r="E141" s="7">
        <v>33600000</v>
      </c>
      <c r="F141" s="14" t="s">
        <v>493</v>
      </c>
      <c r="G141" s="54" t="s">
        <v>33</v>
      </c>
      <c r="H141" s="10" t="s">
        <v>485</v>
      </c>
      <c r="I141" s="4" t="s">
        <v>508</v>
      </c>
      <c r="J141" s="12" t="s">
        <v>603</v>
      </c>
      <c r="K141" s="9" t="s">
        <v>486</v>
      </c>
      <c r="L141" s="13">
        <v>98703.1</v>
      </c>
      <c r="M141" s="13">
        <v>4935.16</v>
      </c>
      <c r="N141" s="13">
        <v>103638.26</v>
      </c>
      <c r="O141" s="11"/>
      <c r="P141" s="11"/>
      <c r="Q141" s="11"/>
      <c r="R141" s="11"/>
    </row>
    <row r="142" spans="1:18" ht="42" x14ac:dyDescent="0.2">
      <c r="A142" s="4">
        <v>136</v>
      </c>
      <c r="B142" s="5" t="s">
        <v>482</v>
      </c>
      <c r="C142" s="6" t="s">
        <v>308</v>
      </c>
      <c r="D142" s="4" t="s">
        <v>309</v>
      </c>
      <c r="E142" s="7">
        <v>33600000</v>
      </c>
      <c r="F142" s="14" t="s">
        <v>493</v>
      </c>
      <c r="G142" s="54" t="s">
        <v>33</v>
      </c>
      <c r="H142" s="10" t="s">
        <v>485</v>
      </c>
      <c r="I142" s="4" t="s">
        <v>508</v>
      </c>
      <c r="J142" s="12" t="s">
        <v>603</v>
      </c>
      <c r="K142" s="9" t="s">
        <v>486</v>
      </c>
      <c r="L142" s="13">
        <v>3459.6</v>
      </c>
      <c r="M142" s="13">
        <v>172.98</v>
      </c>
      <c r="N142" s="13">
        <v>3632.58</v>
      </c>
      <c r="O142" s="11"/>
      <c r="P142" s="11"/>
      <c r="Q142" s="11"/>
      <c r="R142" s="11"/>
    </row>
    <row r="143" spans="1:18" ht="42" x14ac:dyDescent="0.2">
      <c r="A143" s="4">
        <v>137</v>
      </c>
      <c r="B143" s="5" t="s">
        <v>482</v>
      </c>
      <c r="C143" s="6" t="s">
        <v>310</v>
      </c>
      <c r="D143" s="4" t="s">
        <v>311</v>
      </c>
      <c r="E143" s="7">
        <v>33600000</v>
      </c>
      <c r="F143" s="14" t="s">
        <v>493</v>
      </c>
      <c r="G143" s="54" t="s">
        <v>33</v>
      </c>
      <c r="H143" s="10" t="s">
        <v>485</v>
      </c>
      <c r="I143" s="4" t="s">
        <v>508</v>
      </c>
      <c r="J143" s="12" t="s">
        <v>603</v>
      </c>
      <c r="K143" s="9" t="s">
        <v>486</v>
      </c>
      <c r="L143" s="13">
        <v>28691.8</v>
      </c>
      <c r="M143" s="13">
        <v>1434.59</v>
      </c>
      <c r="N143" s="13">
        <v>30126.39</v>
      </c>
      <c r="O143" s="11"/>
      <c r="P143" s="11"/>
      <c r="Q143" s="11"/>
      <c r="R143" s="11"/>
    </row>
    <row r="144" spans="1:18" ht="42" x14ac:dyDescent="0.2">
      <c r="A144" s="4">
        <v>138</v>
      </c>
      <c r="B144" s="5" t="s">
        <v>482</v>
      </c>
      <c r="C144" s="6" t="s">
        <v>312</v>
      </c>
      <c r="D144" s="4" t="s">
        <v>313</v>
      </c>
      <c r="E144" s="7">
        <v>33600000</v>
      </c>
      <c r="F144" s="14" t="s">
        <v>493</v>
      </c>
      <c r="G144" s="54" t="s">
        <v>33</v>
      </c>
      <c r="H144" s="10" t="s">
        <v>485</v>
      </c>
      <c r="I144" s="4" t="s">
        <v>508</v>
      </c>
      <c r="J144" s="12" t="s">
        <v>603</v>
      </c>
      <c r="K144" s="9" t="s">
        <v>486</v>
      </c>
      <c r="L144" s="13">
        <v>27413.1</v>
      </c>
      <c r="M144" s="13">
        <v>1370.66</v>
      </c>
      <c r="N144" s="13">
        <v>28783.759999999998</v>
      </c>
      <c r="O144" s="11"/>
      <c r="P144" s="11"/>
      <c r="Q144" s="11"/>
      <c r="R144" s="11"/>
    </row>
    <row r="145" spans="1:18" ht="42" x14ac:dyDescent="0.2">
      <c r="A145" s="4">
        <v>139</v>
      </c>
      <c r="B145" s="5" t="s">
        <v>482</v>
      </c>
      <c r="C145" s="6" t="s">
        <v>314</v>
      </c>
      <c r="D145" s="4" t="s">
        <v>315</v>
      </c>
      <c r="E145" s="7">
        <v>33600000</v>
      </c>
      <c r="F145" s="14" t="s">
        <v>493</v>
      </c>
      <c r="G145" s="54" t="s">
        <v>33</v>
      </c>
      <c r="H145" s="10" t="s">
        <v>485</v>
      </c>
      <c r="I145" s="4" t="s">
        <v>508</v>
      </c>
      <c r="J145" s="12" t="s">
        <v>603</v>
      </c>
      <c r="K145" s="9" t="s">
        <v>486</v>
      </c>
      <c r="L145" s="13">
        <v>5061</v>
      </c>
      <c r="M145" s="13">
        <v>253.05</v>
      </c>
      <c r="N145" s="13">
        <v>5314.05</v>
      </c>
      <c r="O145" s="11"/>
      <c r="P145" s="11"/>
      <c r="Q145" s="11"/>
      <c r="R145" s="11"/>
    </row>
    <row r="146" spans="1:18" ht="42" x14ac:dyDescent="0.2">
      <c r="A146" s="4">
        <v>140</v>
      </c>
      <c r="B146" s="5" t="s">
        <v>482</v>
      </c>
      <c r="C146" s="6" t="s">
        <v>316</v>
      </c>
      <c r="D146" s="4" t="s">
        <v>317</v>
      </c>
      <c r="E146" s="7">
        <v>33600000</v>
      </c>
      <c r="F146" s="14" t="s">
        <v>493</v>
      </c>
      <c r="G146" s="54" t="s">
        <v>33</v>
      </c>
      <c r="H146" s="10" t="s">
        <v>485</v>
      </c>
      <c r="I146" s="4" t="s">
        <v>508</v>
      </c>
      <c r="J146" s="12" t="s">
        <v>603</v>
      </c>
      <c r="K146" s="9" t="s">
        <v>486</v>
      </c>
      <c r="L146" s="13">
        <v>15383.16</v>
      </c>
      <c r="M146" s="13">
        <v>769.16</v>
      </c>
      <c r="N146" s="13">
        <v>16152.32</v>
      </c>
      <c r="O146" s="11"/>
      <c r="P146" s="11"/>
      <c r="Q146" s="11"/>
      <c r="R146" s="11"/>
    </row>
    <row r="147" spans="1:18" ht="42" x14ac:dyDescent="0.2">
      <c r="A147" s="4">
        <v>141</v>
      </c>
      <c r="B147" s="5" t="s">
        <v>482</v>
      </c>
      <c r="C147" s="6" t="s">
        <v>318</v>
      </c>
      <c r="D147" s="4" t="s">
        <v>319</v>
      </c>
      <c r="E147" s="7">
        <v>33600000</v>
      </c>
      <c r="F147" s="14" t="s">
        <v>493</v>
      </c>
      <c r="G147" s="54" t="s">
        <v>33</v>
      </c>
      <c r="H147" s="10" t="s">
        <v>485</v>
      </c>
      <c r="I147" s="4" t="s">
        <v>508</v>
      </c>
      <c r="J147" s="12" t="s">
        <v>603</v>
      </c>
      <c r="K147" s="9" t="s">
        <v>486</v>
      </c>
      <c r="L147" s="13">
        <v>19859.63</v>
      </c>
      <c r="M147" s="13">
        <v>992.98</v>
      </c>
      <c r="N147" s="13">
        <v>20852.61</v>
      </c>
      <c r="O147" s="11"/>
      <c r="P147" s="11"/>
      <c r="Q147" s="11"/>
      <c r="R147" s="11"/>
    </row>
    <row r="148" spans="1:18" ht="42" x14ac:dyDescent="0.2">
      <c r="A148" s="4">
        <v>142</v>
      </c>
      <c r="B148" s="5" t="s">
        <v>482</v>
      </c>
      <c r="C148" s="6" t="s">
        <v>320</v>
      </c>
      <c r="D148" s="4" t="s">
        <v>321</v>
      </c>
      <c r="E148" s="7">
        <v>33600000</v>
      </c>
      <c r="F148" s="14" t="s">
        <v>493</v>
      </c>
      <c r="G148" s="54" t="s">
        <v>33</v>
      </c>
      <c r="H148" s="10" t="s">
        <v>485</v>
      </c>
      <c r="I148" s="4" t="s">
        <v>508</v>
      </c>
      <c r="J148" s="12" t="s">
        <v>603</v>
      </c>
      <c r="K148" s="9" t="s">
        <v>486</v>
      </c>
      <c r="L148" s="13">
        <v>3374.15</v>
      </c>
      <c r="M148" s="13">
        <v>168.71</v>
      </c>
      <c r="N148" s="13">
        <v>3542.86</v>
      </c>
      <c r="O148" s="11"/>
      <c r="P148" s="11"/>
      <c r="Q148" s="11"/>
      <c r="R148" s="11"/>
    </row>
    <row r="149" spans="1:18" ht="42" x14ac:dyDescent="0.2">
      <c r="A149" s="4">
        <v>143</v>
      </c>
      <c r="B149" s="5" t="s">
        <v>482</v>
      </c>
      <c r="C149" s="6" t="s">
        <v>322</v>
      </c>
      <c r="D149" s="4" t="s">
        <v>323</v>
      </c>
      <c r="E149" s="7">
        <v>33600000</v>
      </c>
      <c r="F149" s="14" t="s">
        <v>493</v>
      </c>
      <c r="G149" s="54" t="s">
        <v>33</v>
      </c>
      <c r="H149" s="10" t="s">
        <v>485</v>
      </c>
      <c r="I149" s="4" t="s">
        <v>508</v>
      </c>
      <c r="J149" s="12" t="s">
        <v>603</v>
      </c>
      <c r="K149" s="9" t="s">
        <v>486</v>
      </c>
      <c r="L149" s="13">
        <v>8860.7999999999993</v>
      </c>
      <c r="M149" s="13">
        <v>443.04</v>
      </c>
      <c r="N149" s="13">
        <v>9303.84</v>
      </c>
      <c r="O149" s="11"/>
      <c r="P149" s="11"/>
      <c r="Q149" s="11"/>
      <c r="R149" s="11"/>
    </row>
    <row r="150" spans="1:18" ht="42" x14ac:dyDescent="0.2">
      <c r="A150" s="4">
        <v>144</v>
      </c>
      <c r="B150" s="5" t="s">
        <v>482</v>
      </c>
      <c r="C150" s="6" t="s">
        <v>324</v>
      </c>
      <c r="D150" s="4" t="s">
        <v>325</v>
      </c>
      <c r="E150" s="7">
        <v>33600000</v>
      </c>
      <c r="F150" s="14" t="s">
        <v>493</v>
      </c>
      <c r="G150" s="54" t="s">
        <v>33</v>
      </c>
      <c r="H150" s="10" t="s">
        <v>485</v>
      </c>
      <c r="I150" s="4" t="s">
        <v>508</v>
      </c>
      <c r="J150" s="12" t="s">
        <v>603</v>
      </c>
      <c r="K150" s="9" t="s">
        <v>486</v>
      </c>
      <c r="L150" s="13">
        <v>1618.5</v>
      </c>
      <c r="M150" s="13">
        <v>80.930000000000007</v>
      </c>
      <c r="N150" s="13">
        <v>1699.43</v>
      </c>
      <c r="O150" s="11"/>
      <c r="P150" s="11"/>
      <c r="Q150" s="11"/>
      <c r="R150" s="11"/>
    </row>
    <row r="151" spans="1:18" ht="42" x14ac:dyDescent="0.2">
      <c r="A151" s="4">
        <v>145</v>
      </c>
      <c r="B151" s="5" t="s">
        <v>482</v>
      </c>
      <c r="C151" s="6" t="s">
        <v>326</v>
      </c>
      <c r="D151" s="4" t="s">
        <v>327</v>
      </c>
      <c r="E151" s="7">
        <v>33600000</v>
      </c>
      <c r="F151" s="14" t="s">
        <v>493</v>
      </c>
      <c r="G151" s="54" t="s">
        <v>33</v>
      </c>
      <c r="H151" s="10" t="s">
        <v>485</v>
      </c>
      <c r="I151" s="4" t="s">
        <v>508</v>
      </c>
      <c r="J151" s="12" t="s">
        <v>603</v>
      </c>
      <c r="K151" s="9" t="s">
        <v>486</v>
      </c>
      <c r="L151" s="13">
        <v>13434.3</v>
      </c>
      <c r="M151" s="13">
        <v>671.72</v>
      </c>
      <c r="N151" s="13">
        <v>14106.02</v>
      </c>
      <c r="O151" s="11"/>
      <c r="P151" s="11"/>
      <c r="Q151" s="11"/>
      <c r="R151" s="11"/>
    </row>
    <row r="152" spans="1:18" ht="42" x14ac:dyDescent="0.2">
      <c r="A152" s="4">
        <v>146</v>
      </c>
      <c r="B152" s="5" t="s">
        <v>482</v>
      </c>
      <c r="C152" s="6" t="s">
        <v>328</v>
      </c>
      <c r="D152" s="4" t="s">
        <v>329</v>
      </c>
      <c r="E152" s="7">
        <v>33600000</v>
      </c>
      <c r="F152" s="14" t="s">
        <v>493</v>
      </c>
      <c r="G152" s="54" t="s">
        <v>33</v>
      </c>
      <c r="H152" s="10" t="s">
        <v>485</v>
      </c>
      <c r="I152" s="4" t="s">
        <v>508</v>
      </c>
      <c r="J152" s="12" t="s">
        <v>603</v>
      </c>
      <c r="K152" s="9" t="s">
        <v>486</v>
      </c>
      <c r="L152" s="13">
        <v>3542.8</v>
      </c>
      <c r="M152" s="13">
        <v>177.14</v>
      </c>
      <c r="N152" s="13">
        <v>3719.94</v>
      </c>
      <c r="O152" s="11"/>
      <c r="P152" s="11"/>
      <c r="Q152" s="11"/>
      <c r="R152" s="11"/>
    </row>
    <row r="153" spans="1:18" ht="42" x14ac:dyDescent="0.2">
      <c r="A153" s="4">
        <v>147</v>
      </c>
      <c r="B153" s="5" t="s">
        <v>482</v>
      </c>
      <c r="C153" s="6" t="s">
        <v>330</v>
      </c>
      <c r="D153" s="4" t="s">
        <v>331</v>
      </c>
      <c r="E153" s="7">
        <v>33600000</v>
      </c>
      <c r="F153" s="14" t="s">
        <v>493</v>
      </c>
      <c r="G153" s="54" t="s">
        <v>33</v>
      </c>
      <c r="H153" s="10" t="s">
        <v>485</v>
      </c>
      <c r="I153" s="4" t="s">
        <v>508</v>
      </c>
      <c r="J153" s="12" t="s">
        <v>603</v>
      </c>
      <c r="K153" s="9" t="s">
        <v>486</v>
      </c>
      <c r="L153" s="13">
        <v>7206.3</v>
      </c>
      <c r="M153" s="13">
        <v>360.32</v>
      </c>
      <c r="N153" s="13">
        <v>7566.62</v>
      </c>
      <c r="O153" s="11"/>
      <c r="P153" s="11"/>
      <c r="Q153" s="11"/>
      <c r="R153" s="11"/>
    </row>
    <row r="154" spans="1:18" ht="42" x14ac:dyDescent="0.2">
      <c r="A154" s="4">
        <v>148</v>
      </c>
      <c r="B154" s="5" t="s">
        <v>482</v>
      </c>
      <c r="C154" s="6" t="s">
        <v>332</v>
      </c>
      <c r="D154" s="4" t="s">
        <v>333</v>
      </c>
      <c r="E154" s="7">
        <v>33600000</v>
      </c>
      <c r="F154" s="14" t="s">
        <v>493</v>
      </c>
      <c r="G154" s="54" t="s">
        <v>33</v>
      </c>
      <c r="H154" s="10" t="s">
        <v>485</v>
      </c>
      <c r="I154" s="4" t="s">
        <v>508</v>
      </c>
      <c r="J154" s="12" t="s">
        <v>603</v>
      </c>
      <c r="K154" s="9" t="s">
        <v>486</v>
      </c>
      <c r="L154" s="13">
        <v>8464.92</v>
      </c>
      <c r="M154" s="13">
        <v>423.25</v>
      </c>
      <c r="N154" s="13">
        <v>8888.17</v>
      </c>
      <c r="O154" s="11"/>
      <c r="P154" s="11"/>
      <c r="Q154" s="11"/>
      <c r="R154" s="11"/>
    </row>
    <row r="155" spans="1:18" ht="42" x14ac:dyDescent="0.2">
      <c r="A155" s="4">
        <v>149</v>
      </c>
      <c r="B155" s="5" t="s">
        <v>482</v>
      </c>
      <c r="C155" s="6" t="s">
        <v>334</v>
      </c>
      <c r="D155" s="4" t="s">
        <v>335</v>
      </c>
      <c r="E155" s="7">
        <v>33600000</v>
      </c>
      <c r="F155" s="14" t="s">
        <v>493</v>
      </c>
      <c r="G155" s="54" t="s">
        <v>33</v>
      </c>
      <c r="H155" s="10" t="s">
        <v>485</v>
      </c>
      <c r="I155" s="4" t="s">
        <v>508</v>
      </c>
      <c r="J155" s="12" t="s">
        <v>603</v>
      </c>
      <c r="K155" s="9" t="s">
        <v>486</v>
      </c>
      <c r="L155" s="13">
        <v>4352.3999999999996</v>
      </c>
      <c r="M155" s="13">
        <v>217.62</v>
      </c>
      <c r="N155" s="13">
        <v>4570.0200000000004</v>
      </c>
      <c r="O155" s="11"/>
      <c r="P155" s="11"/>
      <c r="Q155" s="11"/>
      <c r="R155" s="11"/>
    </row>
    <row r="156" spans="1:18" ht="42" x14ac:dyDescent="0.2">
      <c r="A156" s="4">
        <v>150</v>
      </c>
      <c r="B156" s="5" t="s">
        <v>482</v>
      </c>
      <c r="C156" s="6" t="s">
        <v>336</v>
      </c>
      <c r="D156" s="4" t="s">
        <v>337</v>
      </c>
      <c r="E156" s="7">
        <v>33600000</v>
      </c>
      <c r="F156" s="14" t="s">
        <v>493</v>
      </c>
      <c r="G156" s="54" t="s">
        <v>33</v>
      </c>
      <c r="H156" s="10" t="s">
        <v>485</v>
      </c>
      <c r="I156" s="4" t="s">
        <v>508</v>
      </c>
      <c r="J156" s="12" t="s">
        <v>603</v>
      </c>
      <c r="K156" s="9" t="s">
        <v>486</v>
      </c>
      <c r="L156" s="13">
        <v>5423.22</v>
      </c>
      <c r="M156" s="13">
        <v>271.16000000000003</v>
      </c>
      <c r="N156" s="13">
        <v>5694.38</v>
      </c>
      <c r="O156" s="11"/>
      <c r="P156" s="11"/>
      <c r="Q156" s="11"/>
      <c r="R156" s="11"/>
    </row>
    <row r="157" spans="1:18" ht="42" x14ac:dyDescent="0.2">
      <c r="A157" s="4">
        <v>151</v>
      </c>
      <c r="B157" s="5" t="s">
        <v>482</v>
      </c>
      <c r="C157" s="6" t="s">
        <v>338</v>
      </c>
      <c r="D157" s="4" t="s">
        <v>339</v>
      </c>
      <c r="E157" s="7">
        <v>33600000</v>
      </c>
      <c r="F157" s="14" t="s">
        <v>493</v>
      </c>
      <c r="G157" s="54" t="s">
        <v>33</v>
      </c>
      <c r="H157" s="10" t="s">
        <v>485</v>
      </c>
      <c r="I157" s="4" t="s">
        <v>508</v>
      </c>
      <c r="J157" s="12" t="s">
        <v>603</v>
      </c>
      <c r="K157" s="9" t="s">
        <v>486</v>
      </c>
      <c r="L157" s="13">
        <v>6293.74</v>
      </c>
      <c r="M157" s="13">
        <v>314.69</v>
      </c>
      <c r="N157" s="13">
        <v>6608.43</v>
      </c>
      <c r="O157" s="11"/>
      <c r="P157" s="11"/>
      <c r="Q157" s="11"/>
      <c r="R157" s="11"/>
    </row>
    <row r="158" spans="1:18" ht="42" x14ac:dyDescent="0.2">
      <c r="A158" s="4">
        <v>152</v>
      </c>
      <c r="B158" s="5" t="s">
        <v>482</v>
      </c>
      <c r="C158" s="6" t="s">
        <v>340</v>
      </c>
      <c r="D158" s="4" t="s">
        <v>341</v>
      </c>
      <c r="E158" s="7">
        <v>33600000</v>
      </c>
      <c r="F158" s="14" t="s">
        <v>493</v>
      </c>
      <c r="G158" s="54" t="s">
        <v>33</v>
      </c>
      <c r="H158" s="10" t="s">
        <v>485</v>
      </c>
      <c r="I158" s="4" t="s">
        <v>508</v>
      </c>
      <c r="J158" s="12" t="s">
        <v>603</v>
      </c>
      <c r="K158" s="9" t="s">
        <v>486</v>
      </c>
      <c r="L158" s="13">
        <v>1766.7</v>
      </c>
      <c r="M158" s="13">
        <v>88.34</v>
      </c>
      <c r="N158" s="13">
        <v>1855.04</v>
      </c>
      <c r="O158" s="11"/>
      <c r="P158" s="11"/>
      <c r="Q158" s="11"/>
      <c r="R158" s="11"/>
    </row>
    <row r="159" spans="1:18" ht="42" x14ac:dyDescent="0.2">
      <c r="A159" s="4">
        <v>153</v>
      </c>
      <c r="B159" s="5" t="s">
        <v>482</v>
      </c>
      <c r="C159" s="6" t="s">
        <v>342</v>
      </c>
      <c r="D159" s="4" t="s">
        <v>343</v>
      </c>
      <c r="E159" s="7">
        <v>33600000</v>
      </c>
      <c r="F159" s="14" t="s">
        <v>493</v>
      </c>
      <c r="G159" s="54" t="s">
        <v>33</v>
      </c>
      <c r="H159" s="10" t="s">
        <v>485</v>
      </c>
      <c r="I159" s="4" t="s">
        <v>508</v>
      </c>
      <c r="J159" s="12" t="s">
        <v>603</v>
      </c>
      <c r="K159" s="9" t="s">
        <v>486</v>
      </c>
      <c r="L159" s="13">
        <v>2697</v>
      </c>
      <c r="M159" s="13">
        <v>134.85</v>
      </c>
      <c r="N159" s="13">
        <v>2831.85</v>
      </c>
      <c r="O159" s="11"/>
      <c r="P159" s="11"/>
      <c r="Q159" s="11"/>
      <c r="R159" s="11"/>
    </row>
    <row r="160" spans="1:18" ht="42" x14ac:dyDescent="0.2">
      <c r="A160" s="4">
        <v>154</v>
      </c>
      <c r="B160" s="5" t="s">
        <v>482</v>
      </c>
      <c r="C160" s="6" t="s">
        <v>344</v>
      </c>
      <c r="D160" s="4" t="s">
        <v>345</v>
      </c>
      <c r="E160" s="7">
        <v>33600000</v>
      </c>
      <c r="F160" s="14" t="s">
        <v>493</v>
      </c>
      <c r="G160" s="54" t="s">
        <v>33</v>
      </c>
      <c r="H160" s="10" t="s">
        <v>485</v>
      </c>
      <c r="I160" s="4" t="s">
        <v>508</v>
      </c>
      <c r="J160" s="12" t="s">
        <v>603</v>
      </c>
      <c r="K160" s="9" t="s">
        <v>486</v>
      </c>
      <c r="L160" s="13">
        <v>5431.32</v>
      </c>
      <c r="M160" s="13">
        <v>271.57</v>
      </c>
      <c r="N160" s="13">
        <v>5702.89</v>
      </c>
      <c r="O160" s="11"/>
      <c r="P160" s="11"/>
      <c r="Q160" s="11"/>
      <c r="R160" s="11"/>
    </row>
    <row r="161" spans="1:18" ht="42" x14ac:dyDescent="0.2">
      <c r="A161" s="4">
        <v>155</v>
      </c>
      <c r="B161" s="5" t="s">
        <v>482</v>
      </c>
      <c r="C161" s="6" t="s">
        <v>346</v>
      </c>
      <c r="D161" s="4" t="s">
        <v>347</v>
      </c>
      <c r="E161" s="7">
        <v>33600000</v>
      </c>
      <c r="F161" s="14" t="s">
        <v>493</v>
      </c>
      <c r="G161" s="54" t="s">
        <v>33</v>
      </c>
      <c r="H161" s="10" t="s">
        <v>485</v>
      </c>
      <c r="I161" s="4" t="s">
        <v>508</v>
      </c>
      <c r="J161" s="12" t="s">
        <v>603</v>
      </c>
      <c r="K161" s="9" t="s">
        <v>486</v>
      </c>
      <c r="L161" s="13">
        <v>5932.5</v>
      </c>
      <c r="M161" s="13">
        <v>296.63</v>
      </c>
      <c r="N161" s="13">
        <v>6229.13</v>
      </c>
      <c r="O161" s="11"/>
      <c r="P161" s="11"/>
      <c r="Q161" s="11"/>
      <c r="R161" s="11"/>
    </row>
    <row r="162" spans="1:18" ht="42" x14ac:dyDescent="0.2">
      <c r="A162" s="4">
        <v>156</v>
      </c>
      <c r="B162" s="5" t="s">
        <v>482</v>
      </c>
      <c r="C162" s="6" t="s">
        <v>348</v>
      </c>
      <c r="D162" s="4" t="s">
        <v>349</v>
      </c>
      <c r="E162" s="7">
        <v>33600000</v>
      </c>
      <c r="F162" s="14" t="s">
        <v>493</v>
      </c>
      <c r="G162" s="54" t="s">
        <v>33</v>
      </c>
      <c r="H162" s="10" t="s">
        <v>485</v>
      </c>
      <c r="I162" s="4" t="s">
        <v>508</v>
      </c>
      <c r="J162" s="12" t="s">
        <v>603</v>
      </c>
      <c r="K162" s="9" t="s">
        <v>486</v>
      </c>
      <c r="L162" s="13">
        <v>9087</v>
      </c>
      <c r="M162" s="13">
        <v>454.35</v>
      </c>
      <c r="N162" s="13">
        <v>9541.35</v>
      </c>
      <c r="O162" s="11"/>
      <c r="P162" s="11"/>
      <c r="Q162" s="11"/>
      <c r="R162" s="11"/>
    </row>
    <row r="163" spans="1:18" ht="42" x14ac:dyDescent="0.2">
      <c r="A163" s="4">
        <v>157</v>
      </c>
      <c r="B163" s="5" t="s">
        <v>482</v>
      </c>
      <c r="C163" s="6" t="s">
        <v>350</v>
      </c>
      <c r="D163" s="4" t="s">
        <v>351</v>
      </c>
      <c r="E163" s="7">
        <v>33600000</v>
      </c>
      <c r="F163" s="14" t="s">
        <v>493</v>
      </c>
      <c r="G163" s="54" t="s">
        <v>33</v>
      </c>
      <c r="H163" s="10" t="s">
        <v>485</v>
      </c>
      <c r="I163" s="4" t="s">
        <v>508</v>
      </c>
      <c r="J163" s="12" t="s">
        <v>603</v>
      </c>
      <c r="K163" s="9" t="s">
        <v>486</v>
      </c>
      <c r="L163" s="13">
        <v>2876.3</v>
      </c>
      <c r="M163" s="13">
        <v>143.82</v>
      </c>
      <c r="N163" s="13">
        <v>3020.12</v>
      </c>
      <c r="O163" s="11"/>
      <c r="P163" s="11"/>
      <c r="Q163" s="11"/>
      <c r="R163" s="11"/>
    </row>
    <row r="164" spans="1:18" ht="42" x14ac:dyDescent="0.2">
      <c r="A164" s="4">
        <v>158</v>
      </c>
      <c r="B164" s="5" t="s">
        <v>482</v>
      </c>
      <c r="C164" s="6" t="s">
        <v>352</v>
      </c>
      <c r="D164" s="4" t="s">
        <v>353</v>
      </c>
      <c r="E164" s="7">
        <v>33600000</v>
      </c>
      <c r="F164" s="14" t="s">
        <v>493</v>
      </c>
      <c r="G164" s="54" t="s">
        <v>33</v>
      </c>
      <c r="H164" s="10" t="s">
        <v>485</v>
      </c>
      <c r="I164" s="4" t="s">
        <v>508</v>
      </c>
      <c r="J164" s="12" t="s">
        <v>603</v>
      </c>
      <c r="K164" s="9" t="s">
        <v>486</v>
      </c>
      <c r="L164" s="13">
        <v>6112</v>
      </c>
      <c r="M164" s="13">
        <v>305.60000000000002</v>
      </c>
      <c r="N164" s="13">
        <v>6417.6</v>
      </c>
      <c r="O164" s="11"/>
      <c r="P164" s="11"/>
      <c r="Q164" s="11"/>
      <c r="R164" s="11"/>
    </row>
    <row r="165" spans="1:18" ht="42" x14ac:dyDescent="0.2">
      <c r="A165" s="4">
        <v>159</v>
      </c>
      <c r="B165" s="5" t="s">
        <v>483</v>
      </c>
      <c r="C165" s="6" t="s">
        <v>354</v>
      </c>
      <c r="D165" s="4" t="s">
        <v>355</v>
      </c>
      <c r="E165" s="7">
        <v>33600000</v>
      </c>
      <c r="F165" s="14" t="s">
        <v>494</v>
      </c>
      <c r="G165" s="54" t="s">
        <v>33</v>
      </c>
      <c r="H165" s="10" t="s">
        <v>485</v>
      </c>
      <c r="I165" s="4" t="s">
        <v>508</v>
      </c>
      <c r="J165" s="12" t="s">
        <v>603</v>
      </c>
      <c r="K165" s="9" t="s">
        <v>486</v>
      </c>
      <c r="L165" s="13">
        <v>100377</v>
      </c>
      <c r="M165" s="13">
        <v>5018.8500000000004</v>
      </c>
      <c r="N165" s="13">
        <v>105395.85</v>
      </c>
      <c r="O165" s="11"/>
      <c r="P165" s="11"/>
      <c r="Q165" s="11"/>
      <c r="R165" s="11"/>
    </row>
    <row r="166" spans="1:18" ht="42" x14ac:dyDescent="0.2">
      <c r="A166" s="4">
        <v>160</v>
      </c>
      <c r="B166" s="5" t="s">
        <v>483</v>
      </c>
      <c r="C166" s="6" t="s">
        <v>356</v>
      </c>
      <c r="D166" s="4" t="s">
        <v>357</v>
      </c>
      <c r="E166" s="7">
        <v>33600000</v>
      </c>
      <c r="F166" s="14" t="s">
        <v>494</v>
      </c>
      <c r="G166" s="54" t="s">
        <v>33</v>
      </c>
      <c r="H166" s="10" t="s">
        <v>485</v>
      </c>
      <c r="I166" s="4" t="s">
        <v>508</v>
      </c>
      <c r="J166" s="12" t="s">
        <v>603</v>
      </c>
      <c r="K166" s="9" t="s">
        <v>486</v>
      </c>
      <c r="L166" s="13">
        <v>49721.7</v>
      </c>
      <c r="M166" s="13">
        <v>2486.09</v>
      </c>
      <c r="N166" s="13">
        <v>52207.79</v>
      </c>
      <c r="O166" s="11"/>
      <c r="P166" s="11"/>
      <c r="Q166" s="11"/>
      <c r="R166" s="11"/>
    </row>
    <row r="167" spans="1:18" ht="42" x14ac:dyDescent="0.2">
      <c r="A167" s="4">
        <v>161</v>
      </c>
      <c r="B167" s="5" t="s">
        <v>483</v>
      </c>
      <c r="C167" s="6" t="s">
        <v>358</v>
      </c>
      <c r="D167" s="4" t="s">
        <v>359</v>
      </c>
      <c r="E167" s="7">
        <v>33600000</v>
      </c>
      <c r="F167" s="14" t="s">
        <v>494</v>
      </c>
      <c r="G167" s="54" t="s">
        <v>33</v>
      </c>
      <c r="H167" s="10" t="s">
        <v>485</v>
      </c>
      <c r="I167" s="4" t="s">
        <v>508</v>
      </c>
      <c r="J167" s="12" t="s">
        <v>603</v>
      </c>
      <c r="K167" s="9" t="s">
        <v>486</v>
      </c>
      <c r="L167" s="13">
        <v>101714.4</v>
      </c>
      <c r="M167" s="13">
        <v>5085.72</v>
      </c>
      <c r="N167" s="13">
        <v>106800.12</v>
      </c>
      <c r="O167" s="11"/>
      <c r="P167" s="11"/>
      <c r="Q167" s="11"/>
      <c r="R167" s="11"/>
    </row>
    <row r="168" spans="1:18" ht="42" x14ac:dyDescent="0.2">
      <c r="A168" s="4">
        <v>162</v>
      </c>
      <c r="B168" s="5" t="s">
        <v>483</v>
      </c>
      <c r="C168" s="6" t="s">
        <v>360</v>
      </c>
      <c r="D168" s="4" t="s">
        <v>361</v>
      </c>
      <c r="E168" s="7">
        <v>33600000</v>
      </c>
      <c r="F168" s="14" t="s">
        <v>494</v>
      </c>
      <c r="G168" s="54" t="s">
        <v>33</v>
      </c>
      <c r="H168" s="10" t="s">
        <v>485</v>
      </c>
      <c r="I168" s="4" t="s">
        <v>508</v>
      </c>
      <c r="J168" s="12" t="s">
        <v>603</v>
      </c>
      <c r="K168" s="9" t="s">
        <v>486</v>
      </c>
      <c r="L168" s="13">
        <v>50191.199999999997</v>
      </c>
      <c r="M168" s="13">
        <v>2509.56</v>
      </c>
      <c r="N168" s="13">
        <v>52700.76</v>
      </c>
      <c r="O168" s="11"/>
      <c r="P168" s="11"/>
      <c r="Q168" s="11"/>
      <c r="R168" s="11"/>
    </row>
    <row r="169" spans="1:18" ht="42" x14ac:dyDescent="0.2">
      <c r="A169" s="4">
        <v>163</v>
      </c>
      <c r="B169" s="5" t="s">
        <v>483</v>
      </c>
      <c r="C169" s="6" t="s">
        <v>362</v>
      </c>
      <c r="D169" s="4" t="s">
        <v>363</v>
      </c>
      <c r="E169" s="7">
        <v>33600000</v>
      </c>
      <c r="F169" s="14" t="s">
        <v>494</v>
      </c>
      <c r="G169" s="54" t="s">
        <v>33</v>
      </c>
      <c r="H169" s="10" t="s">
        <v>485</v>
      </c>
      <c r="I169" s="4" t="s">
        <v>508</v>
      </c>
      <c r="J169" s="12" t="s">
        <v>603</v>
      </c>
      <c r="K169" s="9" t="s">
        <v>486</v>
      </c>
      <c r="L169" s="13">
        <v>8173.6</v>
      </c>
      <c r="M169" s="13">
        <v>408.68</v>
      </c>
      <c r="N169" s="13">
        <v>8582.2800000000007</v>
      </c>
      <c r="O169" s="11"/>
      <c r="P169" s="11"/>
      <c r="Q169" s="11"/>
      <c r="R169" s="11"/>
    </row>
    <row r="170" spans="1:18" ht="42" x14ac:dyDescent="0.2">
      <c r="A170" s="4">
        <v>164</v>
      </c>
      <c r="B170" s="5" t="s">
        <v>483</v>
      </c>
      <c r="C170" s="6" t="s">
        <v>364</v>
      </c>
      <c r="D170" s="4" t="s">
        <v>365</v>
      </c>
      <c r="E170" s="7">
        <v>33600000</v>
      </c>
      <c r="F170" s="14" t="s">
        <v>494</v>
      </c>
      <c r="G170" s="54" t="s">
        <v>33</v>
      </c>
      <c r="H170" s="10" t="s">
        <v>485</v>
      </c>
      <c r="I170" s="4" t="s">
        <v>508</v>
      </c>
      <c r="J170" s="12" t="s">
        <v>603</v>
      </c>
      <c r="K170" s="9" t="s">
        <v>486</v>
      </c>
      <c r="L170" s="13">
        <v>10981.74</v>
      </c>
      <c r="M170" s="13">
        <v>549.09</v>
      </c>
      <c r="N170" s="13">
        <v>11530.83</v>
      </c>
      <c r="O170" s="11"/>
      <c r="P170" s="11"/>
      <c r="Q170" s="11"/>
      <c r="R170" s="11"/>
    </row>
    <row r="171" spans="1:18" ht="42" x14ac:dyDescent="0.2">
      <c r="A171" s="4">
        <v>165</v>
      </c>
      <c r="B171" s="5" t="s">
        <v>483</v>
      </c>
      <c r="C171" s="6" t="s">
        <v>366</v>
      </c>
      <c r="D171" s="4" t="s">
        <v>367</v>
      </c>
      <c r="E171" s="7">
        <v>33600000</v>
      </c>
      <c r="F171" s="14" t="s">
        <v>494</v>
      </c>
      <c r="G171" s="54" t="s">
        <v>33</v>
      </c>
      <c r="H171" s="10" t="s">
        <v>485</v>
      </c>
      <c r="I171" s="4" t="s">
        <v>508</v>
      </c>
      <c r="J171" s="12" t="s">
        <v>603</v>
      </c>
      <c r="K171" s="9" t="s">
        <v>486</v>
      </c>
      <c r="L171" s="13">
        <v>7660.1</v>
      </c>
      <c r="M171" s="13">
        <v>383.01</v>
      </c>
      <c r="N171" s="13">
        <v>8043.11</v>
      </c>
      <c r="O171" s="11"/>
      <c r="P171" s="11"/>
      <c r="Q171" s="11"/>
      <c r="R171" s="11"/>
    </row>
    <row r="172" spans="1:18" ht="42" x14ac:dyDescent="0.2">
      <c r="A172" s="4">
        <v>166</v>
      </c>
      <c r="B172" s="5" t="s">
        <v>483</v>
      </c>
      <c r="C172" s="6" t="s">
        <v>368</v>
      </c>
      <c r="D172" s="4" t="s">
        <v>369</v>
      </c>
      <c r="E172" s="7">
        <v>33600000</v>
      </c>
      <c r="F172" s="14" t="s">
        <v>494</v>
      </c>
      <c r="G172" s="54" t="s">
        <v>33</v>
      </c>
      <c r="H172" s="10" t="s">
        <v>485</v>
      </c>
      <c r="I172" s="4" t="s">
        <v>508</v>
      </c>
      <c r="J172" s="12" t="s">
        <v>603</v>
      </c>
      <c r="K172" s="9" t="s">
        <v>486</v>
      </c>
      <c r="L172" s="13">
        <v>2296</v>
      </c>
      <c r="M172" s="13">
        <v>114.8</v>
      </c>
      <c r="N172" s="13">
        <v>2410.8000000000002</v>
      </c>
      <c r="O172" s="11"/>
      <c r="P172" s="11"/>
      <c r="Q172" s="11"/>
      <c r="R172" s="11"/>
    </row>
    <row r="173" spans="1:18" ht="42" x14ac:dyDescent="0.2">
      <c r="A173" s="4">
        <v>167</v>
      </c>
      <c r="B173" s="5" t="s">
        <v>483</v>
      </c>
      <c r="C173" s="6" t="s">
        <v>370</v>
      </c>
      <c r="D173" s="4" t="s">
        <v>371</v>
      </c>
      <c r="E173" s="7">
        <v>33600000</v>
      </c>
      <c r="F173" s="14" t="s">
        <v>494</v>
      </c>
      <c r="G173" s="54" t="s">
        <v>33</v>
      </c>
      <c r="H173" s="10" t="s">
        <v>485</v>
      </c>
      <c r="I173" s="4" t="s">
        <v>508</v>
      </c>
      <c r="J173" s="12" t="s">
        <v>603</v>
      </c>
      <c r="K173" s="9" t="s">
        <v>486</v>
      </c>
      <c r="L173" s="13">
        <v>42460</v>
      </c>
      <c r="M173" s="13">
        <v>2123</v>
      </c>
      <c r="N173" s="13">
        <v>44583</v>
      </c>
      <c r="O173" s="11"/>
      <c r="P173" s="11"/>
      <c r="Q173" s="11"/>
      <c r="R173" s="11"/>
    </row>
    <row r="174" spans="1:18" ht="42" x14ac:dyDescent="0.2">
      <c r="A174" s="4">
        <v>168</v>
      </c>
      <c r="B174" s="5" t="s">
        <v>483</v>
      </c>
      <c r="C174" s="6" t="s">
        <v>372</v>
      </c>
      <c r="D174" s="4" t="s">
        <v>373</v>
      </c>
      <c r="E174" s="7">
        <v>33600000</v>
      </c>
      <c r="F174" s="14" t="s">
        <v>494</v>
      </c>
      <c r="G174" s="54" t="s">
        <v>33</v>
      </c>
      <c r="H174" s="10" t="s">
        <v>485</v>
      </c>
      <c r="I174" s="4" t="s">
        <v>508</v>
      </c>
      <c r="J174" s="12" t="s">
        <v>603</v>
      </c>
      <c r="K174" s="9" t="s">
        <v>486</v>
      </c>
      <c r="L174" s="13">
        <v>35820</v>
      </c>
      <c r="M174" s="13">
        <v>1791</v>
      </c>
      <c r="N174" s="13">
        <v>37611</v>
      </c>
      <c r="O174" s="11"/>
      <c r="P174" s="11"/>
      <c r="Q174" s="11"/>
      <c r="R174" s="11"/>
    </row>
    <row r="175" spans="1:18" ht="42" x14ac:dyDescent="0.2">
      <c r="A175" s="4">
        <v>169</v>
      </c>
      <c r="B175" s="5" t="s">
        <v>483</v>
      </c>
      <c r="C175" s="6" t="s">
        <v>374</v>
      </c>
      <c r="D175" s="4" t="s">
        <v>375</v>
      </c>
      <c r="E175" s="7">
        <v>33600000</v>
      </c>
      <c r="F175" s="14" t="s">
        <v>494</v>
      </c>
      <c r="G175" s="54" t="s">
        <v>33</v>
      </c>
      <c r="H175" s="10" t="s">
        <v>485</v>
      </c>
      <c r="I175" s="4" t="s">
        <v>508</v>
      </c>
      <c r="J175" s="12" t="s">
        <v>603</v>
      </c>
      <c r="K175" s="9" t="s">
        <v>486</v>
      </c>
      <c r="L175" s="13">
        <v>89469.9</v>
      </c>
      <c r="M175" s="13">
        <v>4473.5</v>
      </c>
      <c r="N175" s="13">
        <v>93943.4</v>
      </c>
      <c r="O175" s="11"/>
      <c r="P175" s="11"/>
      <c r="Q175" s="11"/>
      <c r="R175" s="11"/>
    </row>
    <row r="176" spans="1:18" ht="42" x14ac:dyDescent="0.2">
      <c r="A176" s="4">
        <v>170</v>
      </c>
      <c r="B176" s="5" t="s">
        <v>483</v>
      </c>
      <c r="C176" s="6" t="s">
        <v>376</v>
      </c>
      <c r="D176" s="4" t="s">
        <v>377</v>
      </c>
      <c r="E176" s="7">
        <v>33600000</v>
      </c>
      <c r="F176" s="14" t="s">
        <v>494</v>
      </c>
      <c r="G176" s="54" t="s">
        <v>33</v>
      </c>
      <c r="H176" s="10" t="s">
        <v>485</v>
      </c>
      <c r="I176" s="4" t="s">
        <v>508</v>
      </c>
      <c r="J176" s="12" t="s">
        <v>603</v>
      </c>
      <c r="K176" s="9" t="s">
        <v>486</v>
      </c>
      <c r="L176" s="13">
        <v>11968</v>
      </c>
      <c r="M176" s="13">
        <v>598.4</v>
      </c>
      <c r="N176" s="13">
        <v>12566.4</v>
      </c>
      <c r="O176" s="11"/>
      <c r="P176" s="11"/>
      <c r="Q176" s="11"/>
      <c r="R176" s="11"/>
    </row>
    <row r="177" spans="1:18" ht="42" x14ac:dyDescent="0.2">
      <c r="A177" s="4">
        <v>171</v>
      </c>
      <c r="B177" s="5" t="s">
        <v>483</v>
      </c>
      <c r="C177" s="6" t="s">
        <v>378</v>
      </c>
      <c r="D177" s="4" t="s">
        <v>379</v>
      </c>
      <c r="E177" s="7">
        <v>33600000</v>
      </c>
      <c r="F177" s="14" t="s">
        <v>494</v>
      </c>
      <c r="G177" s="54" t="s">
        <v>33</v>
      </c>
      <c r="H177" s="10" t="s">
        <v>485</v>
      </c>
      <c r="I177" s="4" t="s">
        <v>508</v>
      </c>
      <c r="J177" s="12" t="s">
        <v>603</v>
      </c>
      <c r="K177" s="9" t="s">
        <v>486</v>
      </c>
      <c r="L177" s="13">
        <v>2863.06</v>
      </c>
      <c r="M177" s="13">
        <v>143.15</v>
      </c>
      <c r="N177" s="13">
        <v>3006.21</v>
      </c>
      <c r="O177" s="11"/>
      <c r="P177" s="11"/>
      <c r="Q177" s="11"/>
      <c r="R177" s="11"/>
    </row>
    <row r="178" spans="1:18" ht="42" x14ac:dyDescent="0.2">
      <c r="A178" s="4">
        <v>172</v>
      </c>
      <c r="B178" s="5" t="s">
        <v>483</v>
      </c>
      <c r="C178" s="6" t="s">
        <v>380</v>
      </c>
      <c r="D178" s="4" t="s">
        <v>381</v>
      </c>
      <c r="E178" s="7">
        <v>33600000</v>
      </c>
      <c r="F178" s="14" t="s">
        <v>494</v>
      </c>
      <c r="G178" s="54" t="s">
        <v>33</v>
      </c>
      <c r="H178" s="10" t="s">
        <v>485</v>
      </c>
      <c r="I178" s="4" t="s">
        <v>508</v>
      </c>
      <c r="J178" s="12" t="s">
        <v>603</v>
      </c>
      <c r="K178" s="9" t="s">
        <v>486</v>
      </c>
      <c r="L178" s="13">
        <v>15274.8</v>
      </c>
      <c r="M178" s="13">
        <v>763.74</v>
      </c>
      <c r="N178" s="13">
        <v>16038.54</v>
      </c>
      <c r="O178" s="11"/>
      <c r="P178" s="11"/>
      <c r="Q178" s="11"/>
      <c r="R178" s="11"/>
    </row>
    <row r="179" spans="1:18" ht="42" x14ac:dyDescent="0.2">
      <c r="A179" s="4">
        <v>173</v>
      </c>
      <c r="B179" s="5" t="s">
        <v>483</v>
      </c>
      <c r="C179" s="6" t="s">
        <v>382</v>
      </c>
      <c r="D179" s="4" t="s">
        <v>383</v>
      </c>
      <c r="E179" s="7">
        <v>33600000</v>
      </c>
      <c r="F179" s="14" t="s">
        <v>494</v>
      </c>
      <c r="G179" s="54" t="s">
        <v>33</v>
      </c>
      <c r="H179" s="10" t="s">
        <v>485</v>
      </c>
      <c r="I179" s="4" t="s">
        <v>508</v>
      </c>
      <c r="J179" s="12" t="s">
        <v>603</v>
      </c>
      <c r="K179" s="9" t="s">
        <v>486</v>
      </c>
      <c r="L179" s="13">
        <v>2507.7600000000002</v>
      </c>
      <c r="M179" s="13">
        <v>125.39</v>
      </c>
      <c r="N179" s="13">
        <v>2633.15</v>
      </c>
      <c r="O179" s="11"/>
      <c r="P179" s="11"/>
      <c r="Q179" s="11"/>
      <c r="R179" s="11"/>
    </row>
    <row r="180" spans="1:18" ht="42" x14ac:dyDescent="0.2">
      <c r="A180" s="4">
        <v>174</v>
      </c>
      <c r="B180" s="5" t="s">
        <v>483</v>
      </c>
      <c r="C180" s="6" t="s">
        <v>384</v>
      </c>
      <c r="D180" s="4" t="s">
        <v>385</v>
      </c>
      <c r="E180" s="7">
        <v>33600000</v>
      </c>
      <c r="F180" s="14" t="s">
        <v>494</v>
      </c>
      <c r="G180" s="54" t="s">
        <v>33</v>
      </c>
      <c r="H180" s="10" t="s">
        <v>485</v>
      </c>
      <c r="I180" s="4" t="s">
        <v>508</v>
      </c>
      <c r="J180" s="12" t="s">
        <v>603</v>
      </c>
      <c r="K180" s="9" t="s">
        <v>486</v>
      </c>
      <c r="L180" s="13">
        <v>18896.009999999998</v>
      </c>
      <c r="M180" s="13">
        <v>944.8</v>
      </c>
      <c r="N180" s="13">
        <v>19840.810000000001</v>
      </c>
      <c r="O180" s="11"/>
      <c r="P180" s="11"/>
      <c r="Q180" s="11"/>
      <c r="R180" s="11"/>
    </row>
    <row r="181" spans="1:18" ht="42" x14ac:dyDescent="0.2">
      <c r="A181" s="4">
        <v>175</v>
      </c>
      <c r="B181" s="5" t="s">
        <v>483</v>
      </c>
      <c r="C181" s="6" t="s">
        <v>386</v>
      </c>
      <c r="D181" s="4" t="s">
        <v>387</v>
      </c>
      <c r="E181" s="7">
        <v>33600000</v>
      </c>
      <c r="F181" s="14" t="s">
        <v>494</v>
      </c>
      <c r="G181" s="54" t="s">
        <v>33</v>
      </c>
      <c r="H181" s="10" t="s">
        <v>485</v>
      </c>
      <c r="I181" s="4" t="s">
        <v>508</v>
      </c>
      <c r="J181" s="12" t="s">
        <v>603</v>
      </c>
      <c r="K181" s="9" t="s">
        <v>486</v>
      </c>
      <c r="L181" s="13">
        <v>43046.6</v>
      </c>
      <c r="M181" s="13">
        <v>2152.33</v>
      </c>
      <c r="N181" s="13">
        <v>45198.93</v>
      </c>
      <c r="O181" s="11"/>
      <c r="P181" s="11"/>
      <c r="Q181" s="11"/>
      <c r="R181" s="11"/>
    </row>
    <row r="182" spans="1:18" ht="42" x14ac:dyDescent="0.2">
      <c r="A182" s="4">
        <v>176</v>
      </c>
      <c r="B182" s="5" t="s">
        <v>484</v>
      </c>
      <c r="C182" s="6" t="s">
        <v>388</v>
      </c>
      <c r="D182" s="4" t="s">
        <v>389</v>
      </c>
      <c r="E182" s="7">
        <v>33600000</v>
      </c>
      <c r="F182" s="14" t="s">
        <v>495</v>
      </c>
      <c r="G182" s="54" t="s">
        <v>33</v>
      </c>
      <c r="H182" s="10" t="s">
        <v>485</v>
      </c>
      <c r="I182" s="4" t="s">
        <v>508</v>
      </c>
      <c r="J182" s="12" t="s">
        <v>603</v>
      </c>
      <c r="K182" s="9" t="s">
        <v>486</v>
      </c>
      <c r="L182" s="13">
        <v>21436.36</v>
      </c>
      <c r="M182" s="13">
        <v>1071.82</v>
      </c>
      <c r="N182" s="13">
        <v>22508.18</v>
      </c>
      <c r="O182" s="11"/>
      <c r="P182" s="11"/>
      <c r="Q182" s="11"/>
      <c r="R182" s="11"/>
    </row>
    <row r="183" spans="1:18" ht="42" x14ac:dyDescent="0.2">
      <c r="A183" s="4">
        <v>177</v>
      </c>
      <c r="B183" s="5" t="s">
        <v>484</v>
      </c>
      <c r="C183" s="6" t="s">
        <v>390</v>
      </c>
      <c r="D183" s="4" t="s">
        <v>391</v>
      </c>
      <c r="E183" s="7">
        <v>33600000</v>
      </c>
      <c r="F183" s="14" t="s">
        <v>495</v>
      </c>
      <c r="G183" s="54" t="s">
        <v>33</v>
      </c>
      <c r="H183" s="10" t="s">
        <v>485</v>
      </c>
      <c r="I183" s="4" t="s">
        <v>508</v>
      </c>
      <c r="J183" s="12" t="s">
        <v>603</v>
      </c>
      <c r="K183" s="9" t="s">
        <v>486</v>
      </c>
      <c r="L183" s="13">
        <v>34192.160000000003</v>
      </c>
      <c r="M183" s="13">
        <v>1709.61</v>
      </c>
      <c r="N183" s="13">
        <v>35901.769999999997</v>
      </c>
      <c r="O183" s="11"/>
      <c r="P183" s="11"/>
      <c r="Q183" s="11"/>
      <c r="R183" s="11"/>
    </row>
    <row r="184" spans="1:18" ht="42" x14ac:dyDescent="0.2">
      <c r="A184" s="4">
        <v>178</v>
      </c>
      <c r="B184" s="5" t="s">
        <v>484</v>
      </c>
      <c r="C184" s="6" t="s">
        <v>392</v>
      </c>
      <c r="D184" s="4" t="s">
        <v>393</v>
      </c>
      <c r="E184" s="7">
        <v>33600000</v>
      </c>
      <c r="F184" s="14" t="s">
        <v>495</v>
      </c>
      <c r="G184" s="54" t="s">
        <v>33</v>
      </c>
      <c r="H184" s="10" t="s">
        <v>485</v>
      </c>
      <c r="I184" s="4" t="s">
        <v>508</v>
      </c>
      <c r="J184" s="12" t="s">
        <v>603</v>
      </c>
      <c r="K184" s="9" t="s">
        <v>486</v>
      </c>
      <c r="L184" s="13">
        <v>1726.4</v>
      </c>
      <c r="M184" s="13">
        <v>86.32</v>
      </c>
      <c r="N184" s="13">
        <v>1812.72</v>
      </c>
      <c r="O184" s="11"/>
      <c r="P184" s="11"/>
      <c r="Q184" s="11"/>
      <c r="R184" s="11"/>
    </row>
    <row r="185" spans="1:18" ht="42" x14ac:dyDescent="0.2">
      <c r="A185" s="4">
        <v>179</v>
      </c>
      <c r="B185" s="5" t="s">
        <v>484</v>
      </c>
      <c r="C185" s="6" t="s">
        <v>394</v>
      </c>
      <c r="D185" s="4" t="s">
        <v>395</v>
      </c>
      <c r="E185" s="7">
        <v>33600000</v>
      </c>
      <c r="F185" s="14" t="s">
        <v>495</v>
      </c>
      <c r="G185" s="54" t="s">
        <v>33</v>
      </c>
      <c r="H185" s="10" t="s">
        <v>485</v>
      </c>
      <c r="I185" s="4" t="s">
        <v>508</v>
      </c>
      <c r="J185" s="12" t="s">
        <v>603</v>
      </c>
      <c r="K185" s="9" t="s">
        <v>486</v>
      </c>
      <c r="L185" s="13">
        <v>5876.64</v>
      </c>
      <c r="M185" s="13">
        <v>293.83</v>
      </c>
      <c r="N185" s="13">
        <v>6170.47</v>
      </c>
      <c r="O185" s="11"/>
      <c r="P185" s="11"/>
      <c r="Q185" s="11"/>
      <c r="R185" s="11"/>
    </row>
    <row r="186" spans="1:18" ht="42" x14ac:dyDescent="0.2">
      <c r="A186" s="4">
        <v>180</v>
      </c>
      <c r="B186" s="5" t="s">
        <v>484</v>
      </c>
      <c r="C186" s="6" t="s">
        <v>396</v>
      </c>
      <c r="D186" s="4" t="s">
        <v>397</v>
      </c>
      <c r="E186" s="7">
        <v>33600000</v>
      </c>
      <c r="F186" s="14" t="s">
        <v>495</v>
      </c>
      <c r="G186" s="54" t="s">
        <v>33</v>
      </c>
      <c r="H186" s="10" t="s">
        <v>485</v>
      </c>
      <c r="I186" s="4" t="s">
        <v>508</v>
      </c>
      <c r="J186" s="12" t="s">
        <v>603</v>
      </c>
      <c r="K186" s="9" t="s">
        <v>486</v>
      </c>
      <c r="L186" s="13">
        <v>3891.8</v>
      </c>
      <c r="M186" s="13">
        <v>194.59</v>
      </c>
      <c r="N186" s="13">
        <v>4086.39</v>
      </c>
      <c r="O186" s="11"/>
      <c r="P186" s="11"/>
      <c r="Q186" s="11"/>
      <c r="R186" s="11"/>
    </row>
    <row r="187" spans="1:18" ht="42" x14ac:dyDescent="0.2">
      <c r="A187" s="4">
        <v>181</v>
      </c>
      <c r="B187" s="5" t="s">
        <v>484</v>
      </c>
      <c r="C187" s="6" t="s">
        <v>398</v>
      </c>
      <c r="D187" s="4" t="s">
        <v>399</v>
      </c>
      <c r="E187" s="7">
        <v>33600000</v>
      </c>
      <c r="F187" s="14" t="s">
        <v>495</v>
      </c>
      <c r="G187" s="54" t="s">
        <v>33</v>
      </c>
      <c r="H187" s="10" t="s">
        <v>485</v>
      </c>
      <c r="I187" s="4" t="s">
        <v>508</v>
      </c>
      <c r="J187" s="12" t="s">
        <v>603</v>
      </c>
      <c r="K187" s="9" t="s">
        <v>486</v>
      </c>
      <c r="L187" s="13">
        <v>17685.2</v>
      </c>
      <c r="M187" s="13">
        <v>884.26</v>
      </c>
      <c r="N187" s="13">
        <v>18569.46</v>
      </c>
      <c r="O187" s="11"/>
      <c r="P187" s="11"/>
      <c r="Q187" s="11"/>
      <c r="R187" s="11"/>
    </row>
    <row r="188" spans="1:18" ht="42" x14ac:dyDescent="0.2">
      <c r="A188" s="4">
        <v>182</v>
      </c>
      <c r="B188" s="5" t="s">
        <v>484</v>
      </c>
      <c r="C188" s="6" t="s">
        <v>400</v>
      </c>
      <c r="D188" s="4" t="s">
        <v>401</v>
      </c>
      <c r="E188" s="7">
        <v>33600000</v>
      </c>
      <c r="F188" s="14" t="s">
        <v>495</v>
      </c>
      <c r="G188" s="54" t="s">
        <v>33</v>
      </c>
      <c r="H188" s="10" t="s">
        <v>485</v>
      </c>
      <c r="I188" s="4" t="s">
        <v>508</v>
      </c>
      <c r="J188" s="12" t="s">
        <v>603</v>
      </c>
      <c r="K188" s="9" t="s">
        <v>486</v>
      </c>
      <c r="L188" s="13">
        <v>9069.75</v>
      </c>
      <c r="M188" s="13">
        <v>453.49</v>
      </c>
      <c r="N188" s="13">
        <v>9523.24</v>
      </c>
      <c r="O188" s="11"/>
      <c r="P188" s="11"/>
      <c r="Q188" s="11"/>
      <c r="R188" s="11"/>
    </row>
    <row r="189" spans="1:18" ht="42" x14ac:dyDescent="0.2">
      <c r="A189" s="4">
        <v>183</v>
      </c>
      <c r="B189" s="5" t="s">
        <v>484</v>
      </c>
      <c r="C189" s="6" t="s">
        <v>402</v>
      </c>
      <c r="D189" s="4" t="s">
        <v>403</v>
      </c>
      <c r="E189" s="7">
        <v>33600000</v>
      </c>
      <c r="F189" s="14" t="s">
        <v>495</v>
      </c>
      <c r="G189" s="54" t="s">
        <v>33</v>
      </c>
      <c r="H189" s="10" t="s">
        <v>485</v>
      </c>
      <c r="I189" s="4" t="s">
        <v>508</v>
      </c>
      <c r="J189" s="12" t="s">
        <v>603</v>
      </c>
      <c r="K189" s="9" t="s">
        <v>486</v>
      </c>
      <c r="L189" s="13">
        <v>8877.42</v>
      </c>
      <c r="M189" s="13">
        <v>443.87</v>
      </c>
      <c r="N189" s="13">
        <v>9321.2900000000009</v>
      </c>
      <c r="O189" s="11"/>
      <c r="P189" s="11"/>
      <c r="Q189" s="11"/>
      <c r="R189" s="11"/>
    </row>
    <row r="190" spans="1:18" ht="42" x14ac:dyDescent="0.2">
      <c r="A190" s="4">
        <v>184</v>
      </c>
      <c r="B190" s="5" t="s">
        <v>484</v>
      </c>
      <c r="C190" s="6" t="s">
        <v>404</v>
      </c>
      <c r="D190" s="4" t="s">
        <v>405</v>
      </c>
      <c r="E190" s="7">
        <v>33600000</v>
      </c>
      <c r="F190" s="14" t="s">
        <v>495</v>
      </c>
      <c r="G190" s="54" t="s">
        <v>33</v>
      </c>
      <c r="H190" s="10" t="s">
        <v>485</v>
      </c>
      <c r="I190" s="4" t="s">
        <v>508</v>
      </c>
      <c r="J190" s="12" t="s">
        <v>603</v>
      </c>
      <c r="K190" s="9" t="s">
        <v>486</v>
      </c>
      <c r="L190" s="13">
        <v>20408.66</v>
      </c>
      <c r="M190" s="13">
        <v>1020.43</v>
      </c>
      <c r="N190" s="13">
        <v>21429.09</v>
      </c>
      <c r="O190" s="11"/>
      <c r="P190" s="11"/>
      <c r="Q190" s="11"/>
      <c r="R190" s="11"/>
    </row>
    <row r="191" spans="1:18" ht="42" x14ac:dyDescent="0.2">
      <c r="A191" s="4">
        <v>185</v>
      </c>
      <c r="B191" s="5" t="s">
        <v>484</v>
      </c>
      <c r="C191" s="6" t="s">
        <v>406</v>
      </c>
      <c r="D191" s="4" t="s">
        <v>407</v>
      </c>
      <c r="E191" s="7">
        <v>33600000</v>
      </c>
      <c r="F191" s="14" t="s">
        <v>495</v>
      </c>
      <c r="G191" s="54" t="s">
        <v>33</v>
      </c>
      <c r="H191" s="10" t="s">
        <v>485</v>
      </c>
      <c r="I191" s="4" t="s">
        <v>508</v>
      </c>
      <c r="J191" s="12" t="s">
        <v>603</v>
      </c>
      <c r="K191" s="9" t="s">
        <v>486</v>
      </c>
      <c r="L191" s="13">
        <v>10796.7</v>
      </c>
      <c r="M191" s="13">
        <v>539.84</v>
      </c>
      <c r="N191" s="13">
        <v>11336.54</v>
      </c>
      <c r="O191" s="11"/>
      <c r="P191" s="11"/>
      <c r="Q191" s="11"/>
      <c r="R191" s="11"/>
    </row>
    <row r="192" spans="1:18" ht="42" x14ac:dyDescent="0.2">
      <c r="A192" s="4">
        <v>186</v>
      </c>
      <c r="B192" s="5" t="s">
        <v>484</v>
      </c>
      <c r="C192" s="6" t="s">
        <v>408</v>
      </c>
      <c r="D192" s="4" t="s">
        <v>409</v>
      </c>
      <c r="E192" s="7">
        <v>33600000</v>
      </c>
      <c r="F192" s="14" t="s">
        <v>495</v>
      </c>
      <c r="G192" s="54" t="s">
        <v>33</v>
      </c>
      <c r="H192" s="10" t="s">
        <v>485</v>
      </c>
      <c r="I192" s="4" t="s">
        <v>508</v>
      </c>
      <c r="J192" s="12" t="s">
        <v>603</v>
      </c>
      <c r="K192" s="9" t="s">
        <v>486</v>
      </c>
      <c r="L192" s="13">
        <v>65824</v>
      </c>
      <c r="M192" s="13">
        <v>3291.2</v>
      </c>
      <c r="N192" s="13">
        <v>69115.199999999997</v>
      </c>
      <c r="O192" s="11"/>
      <c r="P192" s="11"/>
      <c r="Q192" s="11"/>
      <c r="R192" s="11"/>
    </row>
    <row r="193" spans="1:18" ht="42" x14ac:dyDescent="0.2">
      <c r="A193" s="4">
        <v>187</v>
      </c>
      <c r="B193" s="5" t="s">
        <v>484</v>
      </c>
      <c r="C193" s="6" t="s">
        <v>410</v>
      </c>
      <c r="D193" s="4" t="s">
        <v>411</v>
      </c>
      <c r="E193" s="7">
        <v>33600000</v>
      </c>
      <c r="F193" s="14" t="s">
        <v>495</v>
      </c>
      <c r="G193" s="54" t="s">
        <v>33</v>
      </c>
      <c r="H193" s="10" t="s">
        <v>485</v>
      </c>
      <c r="I193" s="4" t="s">
        <v>508</v>
      </c>
      <c r="J193" s="12" t="s">
        <v>603</v>
      </c>
      <c r="K193" s="9" t="s">
        <v>486</v>
      </c>
      <c r="L193" s="13">
        <v>27903.119999999999</v>
      </c>
      <c r="M193" s="13">
        <v>1395.16</v>
      </c>
      <c r="N193" s="13">
        <v>29298.28</v>
      </c>
      <c r="O193" s="11"/>
      <c r="P193" s="11"/>
      <c r="Q193" s="11"/>
      <c r="R193" s="11"/>
    </row>
    <row r="194" spans="1:18" ht="42" x14ac:dyDescent="0.2">
      <c r="A194" s="4">
        <v>188</v>
      </c>
      <c r="B194" s="5" t="s">
        <v>484</v>
      </c>
      <c r="C194" s="6" t="s">
        <v>412</v>
      </c>
      <c r="D194" s="4" t="s">
        <v>413</v>
      </c>
      <c r="E194" s="7">
        <v>33600000</v>
      </c>
      <c r="F194" s="14" t="s">
        <v>495</v>
      </c>
      <c r="G194" s="54" t="s">
        <v>33</v>
      </c>
      <c r="H194" s="10" t="s">
        <v>485</v>
      </c>
      <c r="I194" s="4" t="s">
        <v>508</v>
      </c>
      <c r="J194" s="12" t="s">
        <v>603</v>
      </c>
      <c r="K194" s="9" t="s">
        <v>486</v>
      </c>
      <c r="L194" s="13">
        <v>2589.9</v>
      </c>
      <c r="M194" s="13">
        <v>129.5</v>
      </c>
      <c r="N194" s="13">
        <v>2719.4</v>
      </c>
      <c r="O194" s="11"/>
      <c r="P194" s="11"/>
      <c r="Q194" s="11"/>
      <c r="R194" s="11"/>
    </row>
    <row r="195" spans="1:18" ht="42" x14ac:dyDescent="0.2">
      <c r="A195" s="4">
        <v>189</v>
      </c>
      <c r="B195" s="5" t="s">
        <v>484</v>
      </c>
      <c r="C195" s="6" t="s">
        <v>414</v>
      </c>
      <c r="D195" s="4" t="s">
        <v>415</v>
      </c>
      <c r="E195" s="7">
        <v>33600000</v>
      </c>
      <c r="F195" s="14" t="s">
        <v>495</v>
      </c>
      <c r="G195" s="54" t="s">
        <v>33</v>
      </c>
      <c r="H195" s="10" t="s">
        <v>485</v>
      </c>
      <c r="I195" s="4" t="s">
        <v>508</v>
      </c>
      <c r="J195" s="12" t="s">
        <v>603</v>
      </c>
      <c r="K195" s="9" t="s">
        <v>486</v>
      </c>
      <c r="L195" s="13">
        <v>6615.6</v>
      </c>
      <c r="M195" s="13">
        <v>330.78</v>
      </c>
      <c r="N195" s="13">
        <v>6946.38</v>
      </c>
      <c r="O195" s="11"/>
      <c r="P195" s="11"/>
      <c r="Q195" s="11"/>
      <c r="R195" s="11"/>
    </row>
    <row r="196" spans="1:18" ht="42" x14ac:dyDescent="0.2">
      <c r="A196" s="4">
        <v>190</v>
      </c>
      <c r="B196" s="5" t="s">
        <v>484</v>
      </c>
      <c r="C196" s="6" t="s">
        <v>416</v>
      </c>
      <c r="D196" s="4" t="s">
        <v>417</v>
      </c>
      <c r="E196" s="7">
        <v>33600000</v>
      </c>
      <c r="F196" s="14" t="s">
        <v>495</v>
      </c>
      <c r="G196" s="54" t="s">
        <v>33</v>
      </c>
      <c r="H196" s="10" t="s">
        <v>485</v>
      </c>
      <c r="I196" s="4" t="s">
        <v>508</v>
      </c>
      <c r="J196" s="12" t="s">
        <v>603</v>
      </c>
      <c r="K196" s="9" t="s">
        <v>486</v>
      </c>
      <c r="L196" s="13">
        <v>9394</v>
      </c>
      <c r="M196" s="13">
        <v>469.7</v>
      </c>
      <c r="N196" s="13">
        <v>9863.7000000000007</v>
      </c>
      <c r="O196" s="11"/>
      <c r="P196" s="11"/>
      <c r="Q196" s="11"/>
      <c r="R196" s="11"/>
    </row>
    <row r="197" spans="1:18" ht="42" x14ac:dyDescent="0.2">
      <c r="A197" s="4">
        <v>191</v>
      </c>
      <c r="B197" s="5" t="s">
        <v>484</v>
      </c>
      <c r="C197" s="6" t="s">
        <v>418</v>
      </c>
      <c r="D197" s="4" t="s">
        <v>419</v>
      </c>
      <c r="E197" s="7">
        <v>33600000</v>
      </c>
      <c r="F197" s="14" t="s">
        <v>495</v>
      </c>
      <c r="G197" s="54" t="s">
        <v>33</v>
      </c>
      <c r="H197" s="10" t="s">
        <v>485</v>
      </c>
      <c r="I197" s="4" t="s">
        <v>508</v>
      </c>
      <c r="J197" s="12" t="s">
        <v>603</v>
      </c>
      <c r="K197" s="9" t="s">
        <v>486</v>
      </c>
      <c r="L197" s="13">
        <v>11123.64</v>
      </c>
      <c r="M197" s="13">
        <v>556.17999999999995</v>
      </c>
      <c r="N197" s="13">
        <v>11679.82</v>
      </c>
      <c r="O197" s="11"/>
      <c r="P197" s="11"/>
      <c r="Q197" s="11"/>
      <c r="R197" s="11"/>
    </row>
    <row r="198" spans="1:18" ht="42" x14ac:dyDescent="0.2">
      <c r="A198" s="4">
        <v>192</v>
      </c>
      <c r="B198" s="5" t="s">
        <v>484</v>
      </c>
      <c r="C198" s="6" t="s">
        <v>420</v>
      </c>
      <c r="D198" s="4" t="s">
        <v>421</v>
      </c>
      <c r="E198" s="7">
        <v>33600000</v>
      </c>
      <c r="F198" s="14" t="s">
        <v>495</v>
      </c>
      <c r="G198" s="54" t="s">
        <v>33</v>
      </c>
      <c r="H198" s="10" t="s">
        <v>485</v>
      </c>
      <c r="I198" s="4" t="s">
        <v>508</v>
      </c>
      <c r="J198" s="12" t="s">
        <v>603</v>
      </c>
      <c r="K198" s="9" t="s">
        <v>486</v>
      </c>
      <c r="L198" s="13">
        <v>15434.65</v>
      </c>
      <c r="M198" s="13">
        <v>771.73</v>
      </c>
      <c r="N198" s="13">
        <v>16206.38</v>
      </c>
      <c r="O198" s="11"/>
      <c r="P198" s="11"/>
      <c r="Q198" s="11"/>
      <c r="R198" s="11"/>
    </row>
    <row r="199" spans="1:18" ht="42" x14ac:dyDescent="0.2">
      <c r="A199" s="4">
        <v>193</v>
      </c>
      <c r="B199" s="5" t="s">
        <v>484</v>
      </c>
      <c r="C199" s="6" t="s">
        <v>422</v>
      </c>
      <c r="D199" s="4" t="s">
        <v>423</v>
      </c>
      <c r="E199" s="7">
        <v>33600000</v>
      </c>
      <c r="F199" s="14" t="s">
        <v>495</v>
      </c>
      <c r="G199" s="54" t="s">
        <v>33</v>
      </c>
      <c r="H199" s="10" t="s">
        <v>485</v>
      </c>
      <c r="I199" s="4" t="s">
        <v>508</v>
      </c>
      <c r="J199" s="12" t="s">
        <v>603</v>
      </c>
      <c r="K199" s="9" t="s">
        <v>486</v>
      </c>
      <c r="L199" s="13">
        <v>882.96</v>
      </c>
      <c r="M199" s="13">
        <v>44.15</v>
      </c>
      <c r="N199" s="13">
        <v>927.11</v>
      </c>
      <c r="O199" s="11"/>
      <c r="P199" s="11"/>
      <c r="Q199" s="11"/>
      <c r="R199" s="11"/>
    </row>
    <row r="200" spans="1:18" ht="42" x14ac:dyDescent="0.2">
      <c r="A200" s="4">
        <v>194</v>
      </c>
      <c r="B200" s="5" t="s">
        <v>484</v>
      </c>
      <c r="C200" s="6" t="s">
        <v>424</v>
      </c>
      <c r="D200" s="4" t="s">
        <v>425</v>
      </c>
      <c r="E200" s="7">
        <v>33600000</v>
      </c>
      <c r="F200" s="14" t="s">
        <v>495</v>
      </c>
      <c r="G200" s="54" t="s">
        <v>33</v>
      </c>
      <c r="H200" s="10" t="s">
        <v>485</v>
      </c>
      <c r="I200" s="4" t="s">
        <v>508</v>
      </c>
      <c r="J200" s="12" t="s">
        <v>603</v>
      </c>
      <c r="K200" s="9" t="s">
        <v>486</v>
      </c>
      <c r="L200" s="13">
        <v>4544.1000000000004</v>
      </c>
      <c r="M200" s="13">
        <v>227.21</v>
      </c>
      <c r="N200" s="13">
        <v>4771.3100000000004</v>
      </c>
      <c r="O200" s="11"/>
      <c r="P200" s="11"/>
      <c r="Q200" s="11"/>
      <c r="R200" s="11"/>
    </row>
    <row r="201" spans="1:18" ht="42" x14ac:dyDescent="0.2">
      <c r="A201" s="4">
        <v>195</v>
      </c>
      <c r="B201" s="5" t="s">
        <v>36</v>
      </c>
      <c r="C201" s="6" t="s">
        <v>426</v>
      </c>
      <c r="D201" s="4" t="s">
        <v>427</v>
      </c>
      <c r="E201" s="7">
        <v>33600000</v>
      </c>
      <c r="F201" s="14" t="s">
        <v>496</v>
      </c>
      <c r="G201" s="54" t="s">
        <v>33</v>
      </c>
      <c r="H201" s="10" t="s">
        <v>485</v>
      </c>
      <c r="I201" s="4" t="s">
        <v>508</v>
      </c>
      <c r="J201" s="12" t="s">
        <v>603</v>
      </c>
      <c r="K201" s="9" t="s">
        <v>486</v>
      </c>
      <c r="L201" s="13">
        <v>47821.29</v>
      </c>
      <c r="M201" s="13">
        <v>2391.06</v>
      </c>
      <c r="N201" s="13">
        <v>50212.35</v>
      </c>
      <c r="O201" s="11"/>
      <c r="P201" s="11"/>
      <c r="Q201" s="11"/>
      <c r="R201" s="11"/>
    </row>
    <row r="202" spans="1:18" ht="42" x14ac:dyDescent="0.2">
      <c r="A202" s="4">
        <v>196</v>
      </c>
      <c r="B202" s="5" t="s">
        <v>36</v>
      </c>
      <c r="C202" s="6" t="s">
        <v>428</v>
      </c>
      <c r="D202" s="4" t="s">
        <v>429</v>
      </c>
      <c r="E202" s="7">
        <v>33600000</v>
      </c>
      <c r="F202" s="14" t="s">
        <v>496</v>
      </c>
      <c r="G202" s="54" t="s">
        <v>33</v>
      </c>
      <c r="H202" s="10" t="s">
        <v>485</v>
      </c>
      <c r="I202" s="4" t="s">
        <v>508</v>
      </c>
      <c r="J202" s="12" t="s">
        <v>603</v>
      </c>
      <c r="K202" s="9" t="s">
        <v>486</v>
      </c>
      <c r="L202" s="13">
        <v>747.12</v>
      </c>
      <c r="M202" s="13">
        <v>37.36</v>
      </c>
      <c r="N202" s="13">
        <v>784.48</v>
      </c>
      <c r="O202" s="11"/>
      <c r="P202" s="11"/>
      <c r="Q202" s="11"/>
      <c r="R202" s="11"/>
    </row>
    <row r="203" spans="1:18" ht="42" x14ac:dyDescent="0.2">
      <c r="A203" s="4">
        <v>197</v>
      </c>
      <c r="B203" s="5" t="s">
        <v>36</v>
      </c>
      <c r="C203" s="6" t="s">
        <v>430</v>
      </c>
      <c r="D203" s="4" t="s">
        <v>431</v>
      </c>
      <c r="E203" s="7">
        <v>33600000</v>
      </c>
      <c r="F203" s="14" t="s">
        <v>496</v>
      </c>
      <c r="G203" s="54" t="s">
        <v>33</v>
      </c>
      <c r="H203" s="10" t="s">
        <v>485</v>
      </c>
      <c r="I203" s="4" t="s">
        <v>508</v>
      </c>
      <c r="J203" s="12" t="s">
        <v>603</v>
      </c>
      <c r="K203" s="9" t="s">
        <v>486</v>
      </c>
      <c r="L203" s="13">
        <v>460.31</v>
      </c>
      <c r="M203" s="13">
        <v>23.02</v>
      </c>
      <c r="N203" s="13">
        <v>483.33</v>
      </c>
      <c r="O203" s="11"/>
      <c r="P203" s="11"/>
      <c r="Q203" s="11"/>
      <c r="R203" s="11"/>
    </row>
    <row r="204" spans="1:18" ht="42" x14ac:dyDescent="0.2">
      <c r="A204" s="4">
        <v>198</v>
      </c>
      <c r="B204" s="5" t="s">
        <v>36</v>
      </c>
      <c r="C204" s="6" t="s">
        <v>432</v>
      </c>
      <c r="D204" s="4" t="s">
        <v>433</v>
      </c>
      <c r="E204" s="7">
        <v>33600000</v>
      </c>
      <c r="F204" s="14" t="s">
        <v>496</v>
      </c>
      <c r="G204" s="54" t="s">
        <v>33</v>
      </c>
      <c r="H204" s="10" t="s">
        <v>485</v>
      </c>
      <c r="I204" s="4" t="s">
        <v>508</v>
      </c>
      <c r="J204" s="12" t="s">
        <v>603</v>
      </c>
      <c r="K204" s="9" t="s">
        <v>486</v>
      </c>
      <c r="L204" s="13">
        <v>778.14</v>
      </c>
      <c r="M204" s="13">
        <v>38.909999999999997</v>
      </c>
      <c r="N204" s="13">
        <v>817.05</v>
      </c>
      <c r="O204" s="11"/>
      <c r="P204" s="11"/>
      <c r="Q204" s="11"/>
      <c r="R204" s="11"/>
    </row>
    <row r="205" spans="1:18" ht="42" x14ac:dyDescent="0.2">
      <c r="A205" s="4">
        <v>199</v>
      </c>
      <c r="B205" s="5" t="s">
        <v>36</v>
      </c>
      <c r="C205" s="6" t="s">
        <v>434</v>
      </c>
      <c r="D205" s="4" t="s">
        <v>435</v>
      </c>
      <c r="E205" s="7">
        <v>33600000</v>
      </c>
      <c r="F205" s="14" t="s">
        <v>496</v>
      </c>
      <c r="G205" s="54" t="s">
        <v>33</v>
      </c>
      <c r="H205" s="10" t="s">
        <v>485</v>
      </c>
      <c r="I205" s="4" t="s">
        <v>508</v>
      </c>
      <c r="J205" s="12" t="s">
        <v>603</v>
      </c>
      <c r="K205" s="9" t="s">
        <v>486</v>
      </c>
      <c r="L205" s="13">
        <v>429.68</v>
      </c>
      <c r="M205" s="13">
        <v>21.48</v>
      </c>
      <c r="N205" s="13">
        <v>451.16</v>
      </c>
      <c r="O205" s="11"/>
      <c r="P205" s="11"/>
      <c r="Q205" s="11"/>
      <c r="R205" s="11"/>
    </row>
    <row r="206" spans="1:18" ht="42" x14ac:dyDescent="0.2">
      <c r="A206" s="4">
        <v>200</v>
      </c>
      <c r="B206" s="5" t="s">
        <v>36</v>
      </c>
      <c r="C206" s="6" t="s">
        <v>436</v>
      </c>
      <c r="D206" s="4" t="s">
        <v>437</v>
      </c>
      <c r="E206" s="7">
        <v>33600000</v>
      </c>
      <c r="F206" s="14" t="s">
        <v>496</v>
      </c>
      <c r="G206" s="54" t="s">
        <v>33</v>
      </c>
      <c r="H206" s="10" t="s">
        <v>485</v>
      </c>
      <c r="I206" s="4" t="s">
        <v>508</v>
      </c>
      <c r="J206" s="12" t="s">
        <v>603</v>
      </c>
      <c r="K206" s="9" t="s">
        <v>486</v>
      </c>
      <c r="L206" s="13">
        <v>14820</v>
      </c>
      <c r="M206" s="13">
        <v>741</v>
      </c>
      <c r="N206" s="13">
        <v>15561</v>
      </c>
      <c r="O206" s="11"/>
      <c r="P206" s="11"/>
      <c r="Q206" s="11"/>
      <c r="R206" s="11"/>
    </row>
    <row r="207" spans="1:18" ht="42" x14ac:dyDescent="0.2">
      <c r="A207" s="4">
        <v>201</v>
      </c>
      <c r="B207" s="5" t="s">
        <v>36</v>
      </c>
      <c r="C207" s="6" t="s">
        <v>438</v>
      </c>
      <c r="D207" s="4" t="s">
        <v>439</v>
      </c>
      <c r="E207" s="7">
        <v>33600000</v>
      </c>
      <c r="F207" s="14" t="s">
        <v>496</v>
      </c>
      <c r="G207" s="54" t="s">
        <v>33</v>
      </c>
      <c r="H207" s="10" t="s">
        <v>485</v>
      </c>
      <c r="I207" s="4" t="s">
        <v>508</v>
      </c>
      <c r="J207" s="12" t="s">
        <v>603</v>
      </c>
      <c r="K207" s="9" t="s">
        <v>486</v>
      </c>
      <c r="L207" s="13">
        <v>43129.2</v>
      </c>
      <c r="M207" s="13">
        <v>2156.46</v>
      </c>
      <c r="N207" s="13">
        <v>45285.66</v>
      </c>
      <c r="O207" s="11"/>
      <c r="P207" s="11"/>
      <c r="Q207" s="11"/>
      <c r="R207" s="11"/>
    </row>
    <row r="208" spans="1:18" ht="42" x14ac:dyDescent="0.2">
      <c r="A208" s="4">
        <v>202</v>
      </c>
      <c r="B208" s="5" t="s">
        <v>36</v>
      </c>
      <c r="C208" s="6" t="s">
        <v>440</v>
      </c>
      <c r="D208" s="4" t="s">
        <v>441</v>
      </c>
      <c r="E208" s="7">
        <v>33600000</v>
      </c>
      <c r="F208" s="14" t="s">
        <v>496</v>
      </c>
      <c r="G208" s="54" t="s">
        <v>33</v>
      </c>
      <c r="H208" s="10" t="s">
        <v>485</v>
      </c>
      <c r="I208" s="4" t="s">
        <v>508</v>
      </c>
      <c r="J208" s="12" t="s">
        <v>603</v>
      </c>
      <c r="K208" s="9" t="s">
        <v>486</v>
      </c>
      <c r="L208" s="13">
        <v>994.4</v>
      </c>
      <c r="M208" s="13">
        <v>49.72</v>
      </c>
      <c r="N208" s="13">
        <v>1044.1199999999999</v>
      </c>
      <c r="O208" s="11"/>
      <c r="P208" s="11"/>
      <c r="Q208" s="11"/>
      <c r="R208" s="11"/>
    </row>
    <row r="209" spans="1:18" ht="42" x14ac:dyDescent="0.2">
      <c r="A209" s="4">
        <v>203</v>
      </c>
      <c r="B209" s="5" t="s">
        <v>36</v>
      </c>
      <c r="C209" s="6" t="s">
        <v>442</v>
      </c>
      <c r="D209" s="4" t="s">
        <v>443</v>
      </c>
      <c r="E209" s="7">
        <v>33600000</v>
      </c>
      <c r="F209" s="14" t="s">
        <v>496</v>
      </c>
      <c r="G209" s="54" t="s">
        <v>33</v>
      </c>
      <c r="H209" s="10" t="s">
        <v>485</v>
      </c>
      <c r="I209" s="4" t="s">
        <v>508</v>
      </c>
      <c r="J209" s="12" t="s">
        <v>603</v>
      </c>
      <c r="K209" s="9" t="s">
        <v>486</v>
      </c>
      <c r="L209" s="13">
        <v>1189.5</v>
      </c>
      <c r="M209" s="13">
        <v>59.48</v>
      </c>
      <c r="N209" s="13">
        <v>1248.98</v>
      </c>
      <c r="O209" s="11"/>
      <c r="P209" s="11"/>
      <c r="Q209" s="11"/>
      <c r="R209" s="11"/>
    </row>
    <row r="210" spans="1:18" ht="42" x14ac:dyDescent="0.2">
      <c r="A210" s="4">
        <v>204</v>
      </c>
      <c r="B210" s="5" t="s">
        <v>36</v>
      </c>
      <c r="C210" s="6" t="s">
        <v>444</v>
      </c>
      <c r="D210" s="4" t="s">
        <v>445</v>
      </c>
      <c r="E210" s="7">
        <v>33600000</v>
      </c>
      <c r="F210" s="14" t="s">
        <v>496</v>
      </c>
      <c r="G210" s="54" t="s">
        <v>33</v>
      </c>
      <c r="H210" s="10" t="s">
        <v>485</v>
      </c>
      <c r="I210" s="4" t="s">
        <v>508</v>
      </c>
      <c r="J210" s="12" t="s">
        <v>603</v>
      </c>
      <c r="K210" s="9" t="s">
        <v>486</v>
      </c>
      <c r="L210" s="13">
        <v>4650.3599999999997</v>
      </c>
      <c r="M210" s="13">
        <v>232.52</v>
      </c>
      <c r="N210" s="13">
        <v>4882.88</v>
      </c>
      <c r="O210" s="11"/>
      <c r="P210" s="11"/>
      <c r="Q210" s="11"/>
      <c r="R210" s="11"/>
    </row>
    <row r="211" spans="1:18" ht="42" x14ac:dyDescent="0.2">
      <c r="A211" s="4">
        <v>205</v>
      </c>
      <c r="B211" s="5" t="s">
        <v>36</v>
      </c>
      <c r="C211" s="6" t="s">
        <v>446</v>
      </c>
      <c r="D211" s="4" t="s">
        <v>447</v>
      </c>
      <c r="E211" s="7">
        <v>33600000</v>
      </c>
      <c r="F211" s="14" t="s">
        <v>496</v>
      </c>
      <c r="G211" s="54" t="s">
        <v>33</v>
      </c>
      <c r="H211" s="10" t="s">
        <v>485</v>
      </c>
      <c r="I211" s="4" t="s">
        <v>508</v>
      </c>
      <c r="J211" s="12" t="s">
        <v>603</v>
      </c>
      <c r="K211" s="9" t="s">
        <v>486</v>
      </c>
      <c r="L211" s="13">
        <v>6922.08</v>
      </c>
      <c r="M211" s="13">
        <v>346.1</v>
      </c>
      <c r="N211" s="13">
        <v>7268.18</v>
      </c>
      <c r="O211" s="11"/>
      <c r="P211" s="11"/>
      <c r="Q211" s="11"/>
      <c r="R211" s="11"/>
    </row>
    <row r="212" spans="1:18" ht="42" x14ac:dyDescent="0.2">
      <c r="A212" s="4">
        <v>206</v>
      </c>
      <c r="B212" s="5" t="s">
        <v>36</v>
      </c>
      <c r="C212" s="6" t="s">
        <v>448</v>
      </c>
      <c r="D212" s="4" t="s">
        <v>449</v>
      </c>
      <c r="E212" s="7">
        <v>33600000</v>
      </c>
      <c r="F212" s="14" t="s">
        <v>496</v>
      </c>
      <c r="G212" s="54" t="s">
        <v>33</v>
      </c>
      <c r="H212" s="10" t="s">
        <v>485</v>
      </c>
      <c r="I212" s="4" t="s">
        <v>508</v>
      </c>
      <c r="J212" s="12" t="s">
        <v>603</v>
      </c>
      <c r="K212" s="9" t="s">
        <v>486</v>
      </c>
      <c r="L212" s="13">
        <v>26198.639999999999</v>
      </c>
      <c r="M212" s="13">
        <v>1309.93</v>
      </c>
      <c r="N212" s="13">
        <v>27508.57</v>
      </c>
      <c r="O212" s="11"/>
      <c r="P212" s="11"/>
      <c r="Q212" s="11"/>
      <c r="R212" s="11"/>
    </row>
    <row r="213" spans="1:18" ht="42" x14ac:dyDescent="0.2">
      <c r="A213" s="4">
        <v>207</v>
      </c>
      <c r="B213" s="5" t="s">
        <v>36</v>
      </c>
      <c r="C213" s="6" t="s">
        <v>450</v>
      </c>
      <c r="D213" s="4" t="s">
        <v>451</v>
      </c>
      <c r="E213" s="7">
        <v>33600000</v>
      </c>
      <c r="F213" s="14" t="s">
        <v>496</v>
      </c>
      <c r="G213" s="54" t="s">
        <v>33</v>
      </c>
      <c r="H213" s="10" t="s">
        <v>485</v>
      </c>
      <c r="I213" s="4" t="s">
        <v>508</v>
      </c>
      <c r="J213" s="12" t="s">
        <v>603</v>
      </c>
      <c r="K213" s="9" t="s">
        <v>486</v>
      </c>
      <c r="L213" s="13">
        <v>1386</v>
      </c>
      <c r="M213" s="13">
        <v>69.3</v>
      </c>
      <c r="N213" s="13">
        <v>1455.3</v>
      </c>
      <c r="O213" s="11"/>
      <c r="P213" s="11"/>
      <c r="Q213" s="11"/>
      <c r="R213" s="11"/>
    </row>
    <row r="214" spans="1:18" ht="42" x14ac:dyDescent="0.2">
      <c r="A214" s="4">
        <v>208</v>
      </c>
      <c r="B214" s="5" t="s">
        <v>36</v>
      </c>
      <c r="C214" s="6" t="s">
        <v>452</v>
      </c>
      <c r="D214" s="4" t="s">
        <v>453</v>
      </c>
      <c r="E214" s="7">
        <v>33600000</v>
      </c>
      <c r="F214" s="14" t="s">
        <v>496</v>
      </c>
      <c r="G214" s="54" t="s">
        <v>33</v>
      </c>
      <c r="H214" s="10" t="s">
        <v>485</v>
      </c>
      <c r="I214" s="4" t="s">
        <v>508</v>
      </c>
      <c r="J214" s="12" t="s">
        <v>603</v>
      </c>
      <c r="K214" s="9" t="s">
        <v>486</v>
      </c>
      <c r="L214" s="13">
        <v>1829.1</v>
      </c>
      <c r="M214" s="13">
        <v>91.46</v>
      </c>
      <c r="N214" s="13">
        <v>1920.56</v>
      </c>
      <c r="O214" s="11"/>
      <c r="P214" s="11"/>
      <c r="Q214" s="11"/>
      <c r="R214" s="11"/>
    </row>
    <row r="215" spans="1:18" ht="42" x14ac:dyDescent="0.2">
      <c r="A215" s="4">
        <v>209</v>
      </c>
      <c r="B215" s="5" t="s">
        <v>36</v>
      </c>
      <c r="C215" s="6" t="s">
        <v>454</v>
      </c>
      <c r="D215" s="4" t="s">
        <v>455</v>
      </c>
      <c r="E215" s="7">
        <v>33600000</v>
      </c>
      <c r="F215" s="14" t="s">
        <v>496</v>
      </c>
      <c r="G215" s="54" t="s">
        <v>33</v>
      </c>
      <c r="H215" s="10" t="s">
        <v>485</v>
      </c>
      <c r="I215" s="4" t="s">
        <v>508</v>
      </c>
      <c r="J215" s="12" t="s">
        <v>603</v>
      </c>
      <c r="K215" s="9" t="s">
        <v>486</v>
      </c>
      <c r="L215" s="13">
        <v>71174.100000000006</v>
      </c>
      <c r="M215" s="13">
        <v>3558.71</v>
      </c>
      <c r="N215" s="13">
        <v>74732.81</v>
      </c>
      <c r="O215" s="11"/>
      <c r="P215" s="11"/>
      <c r="Q215" s="11"/>
      <c r="R215" s="11"/>
    </row>
    <row r="216" spans="1:18" ht="42" x14ac:dyDescent="0.2">
      <c r="A216" s="4">
        <v>210</v>
      </c>
      <c r="B216" s="5" t="s">
        <v>36</v>
      </c>
      <c r="C216" s="6" t="s">
        <v>456</v>
      </c>
      <c r="D216" s="4" t="s">
        <v>457</v>
      </c>
      <c r="E216" s="7">
        <v>33600000</v>
      </c>
      <c r="F216" s="14" t="s">
        <v>496</v>
      </c>
      <c r="G216" s="54" t="s">
        <v>33</v>
      </c>
      <c r="H216" s="10" t="s">
        <v>485</v>
      </c>
      <c r="I216" s="4" t="s">
        <v>508</v>
      </c>
      <c r="J216" s="12" t="s">
        <v>603</v>
      </c>
      <c r="K216" s="9" t="s">
        <v>486</v>
      </c>
      <c r="L216" s="13">
        <v>18425.36</v>
      </c>
      <c r="M216" s="13">
        <v>921.27</v>
      </c>
      <c r="N216" s="13">
        <v>19346.63</v>
      </c>
      <c r="O216" s="11"/>
      <c r="P216" s="11"/>
      <c r="Q216" s="11"/>
      <c r="R216" s="11"/>
    </row>
    <row r="217" spans="1:18" ht="42" x14ac:dyDescent="0.2">
      <c r="A217" s="4">
        <v>211</v>
      </c>
      <c r="B217" s="5" t="s">
        <v>36</v>
      </c>
      <c r="C217" s="6" t="s">
        <v>458</v>
      </c>
      <c r="D217" s="4" t="s">
        <v>459</v>
      </c>
      <c r="E217" s="7">
        <v>33600000</v>
      </c>
      <c r="F217" s="14" t="s">
        <v>496</v>
      </c>
      <c r="G217" s="54" t="s">
        <v>33</v>
      </c>
      <c r="H217" s="10" t="s">
        <v>485</v>
      </c>
      <c r="I217" s="4" t="s">
        <v>508</v>
      </c>
      <c r="J217" s="12" t="s">
        <v>603</v>
      </c>
      <c r="K217" s="9" t="s">
        <v>486</v>
      </c>
      <c r="L217" s="13">
        <v>16374.4</v>
      </c>
      <c r="M217" s="13">
        <v>818.72</v>
      </c>
      <c r="N217" s="13">
        <v>17193.12</v>
      </c>
      <c r="O217" s="11"/>
      <c r="P217" s="11"/>
      <c r="Q217" s="11"/>
      <c r="R217" s="11"/>
    </row>
    <row r="218" spans="1:18" ht="42" x14ac:dyDescent="0.2">
      <c r="A218" s="4">
        <v>212</v>
      </c>
      <c r="B218" s="5" t="s">
        <v>36</v>
      </c>
      <c r="C218" s="6" t="s">
        <v>460</v>
      </c>
      <c r="D218" s="4" t="s">
        <v>461</v>
      </c>
      <c r="E218" s="7">
        <v>33600000</v>
      </c>
      <c r="F218" s="14" t="s">
        <v>496</v>
      </c>
      <c r="G218" s="54" t="s">
        <v>33</v>
      </c>
      <c r="H218" s="10" t="s">
        <v>485</v>
      </c>
      <c r="I218" s="4" t="s">
        <v>508</v>
      </c>
      <c r="J218" s="12" t="s">
        <v>603</v>
      </c>
      <c r="K218" s="9" t="s">
        <v>486</v>
      </c>
      <c r="L218" s="13">
        <v>8430</v>
      </c>
      <c r="M218" s="13">
        <v>421.5</v>
      </c>
      <c r="N218" s="13">
        <v>8851.5</v>
      </c>
      <c r="O218" s="11"/>
      <c r="P218" s="11"/>
      <c r="Q218" s="11"/>
      <c r="R218" s="11"/>
    </row>
    <row r="219" spans="1:18" ht="42" x14ac:dyDescent="0.2">
      <c r="A219" s="4">
        <v>213</v>
      </c>
      <c r="B219" s="5" t="s">
        <v>36</v>
      </c>
      <c r="C219" s="6" t="s">
        <v>462</v>
      </c>
      <c r="D219" s="4" t="s">
        <v>463</v>
      </c>
      <c r="E219" s="7">
        <v>33600000</v>
      </c>
      <c r="F219" s="14" t="s">
        <v>496</v>
      </c>
      <c r="G219" s="54" t="s">
        <v>33</v>
      </c>
      <c r="H219" s="10" t="s">
        <v>485</v>
      </c>
      <c r="I219" s="4" t="s">
        <v>508</v>
      </c>
      <c r="J219" s="12" t="s">
        <v>603</v>
      </c>
      <c r="K219" s="9" t="s">
        <v>486</v>
      </c>
      <c r="L219" s="13">
        <v>9811.2999999999993</v>
      </c>
      <c r="M219" s="13">
        <v>490.57</v>
      </c>
      <c r="N219" s="13">
        <v>10301.870000000001</v>
      </c>
      <c r="O219" s="11"/>
      <c r="P219" s="11"/>
      <c r="Q219" s="11"/>
      <c r="R219" s="11"/>
    </row>
    <row r="220" spans="1:18" ht="42" x14ac:dyDescent="0.2">
      <c r="A220" s="4">
        <v>214</v>
      </c>
      <c r="B220" s="5" t="s">
        <v>36</v>
      </c>
      <c r="C220" s="6" t="s">
        <v>464</v>
      </c>
      <c r="D220" s="4" t="s">
        <v>465</v>
      </c>
      <c r="E220" s="7">
        <v>33600000</v>
      </c>
      <c r="F220" s="14" t="s">
        <v>496</v>
      </c>
      <c r="G220" s="54" t="s">
        <v>33</v>
      </c>
      <c r="H220" s="10" t="s">
        <v>485</v>
      </c>
      <c r="I220" s="4" t="s">
        <v>508</v>
      </c>
      <c r="J220" s="12" t="s">
        <v>603</v>
      </c>
      <c r="K220" s="9" t="s">
        <v>486</v>
      </c>
      <c r="L220" s="13">
        <v>6756.8</v>
      </c>
      <c r="M220" s="13">
        <v>337.84</v>
      </c>
      <c r="N220" s="13">
        <v>7094.64</v>
      </c>
      <c r="O220" s="11"/>
      <c r="P220" s="11"/>
      <c r="Q220" s="11"/>
      <c r="R220" s="11"/>
    </row>
    <row r="221" spans="1:18" ht="42" x14ac:dyDescent="0.2">
      <c r="A221" s="4">
        <v>215</v>
      </c>
      <c r="B221" s="5" t="s">
        <v>36</v>
      </c>
      <c r="C221" s="6" t="s">
        <v>466</v>
      </c>
      <c r="D221" s="4" t="s">
        <v>467</v>
      </c>
      <c r="E221" s="7">
        <v>33600000</v>
      </c>
      <c r="F221" s="14" t="s">
        <v>496</v>
      </c>
      <c r="G221" s="54" t="s">
        <v>33</v>
      </c>
      <c r="H221" s="10" t="s">
        <v>485</v>
      </c>
      <c r="I221" s="4" t="s">
        <v>508</v>
      </c>
      <c r="J221" s="12" t="s">
        <v>603</v>
      </c>
      <c r="K221" s="9" t="s">
        <v>486</v>
      </c>
      <c r="L221" s="13">
        <v>13104.18</v>
      </c>
      <c r="M221" s="13">
        <v>655.21</v>
      </c>
      <c r="N221" s="13">
        <v>13759.39</v>
      </c>
      <c r="O221" s="11"/>
      <c r="P221" s="11"/>
      <c r="Q221" s="11"/>
      <c r="R221" s="11"/>
    </row>
    <row r="222" spans="1:18" ht="42" x14ac:dyDescent="0.2">
      <c r="A222" s="4">
        <v>216</v>
      </c>
      <c r="B222" s="5" t="s">
        <v>36</v>
      </c>
      <c r="C222" s="6" t="s">
        <v>468</v>
      </c>
      <c r="D222" s="4" t="s">
        <v>469</v>
      </c>
      <c r="E222" s="7">
        <v>33600000</v>
      </c>
      <c r="F222" s="14" t="s">
        <v>496</v>
      </c>
      <c r="G222" s="54" t="s">
        <v>33</v>
      </c>
      <c r="H222" s="10" t="s">
        <v>485</v>
      </c>
      <c r="I222" s="4" t="s">
        <v>508</v>
      </c>
      <c r="J222" s="12" t="s">
        <v>603</v>
      </c>
      <c r="K222" s="9" t="s">
        <v>486</v>
      </c>
      <c r="L222" s="13">
        <v>3738.53</v>
      </c>
      <c r="M222" s="13">
        <v>186.93</v>
      </c>
      <c r="N222" s="13">
        <v>3925.46</v>
      </c>
      <c r="O222" s="11"/>
      <c r="P222" s="11"/>
      <c r="Q222" s="11"/>
      <c r="R222" s="11"/>
    </row>
    <row r="223" spans="1:18" ht="42" x14ac:dyDescent="0.2">
      <c r="A223" s="4">
        <v>217</v>
      </c>
      <c r="B223" s="5" t="s">
        <v>36</v>
      </c>
      <c r="C223" s="6" t="s">
        <v>470</v>
      </c>
      <c r="D223" s="4" t="s">
        <v>471</v>
      </c>
      <c r="E223" s="7">
        <v>33600000</v>
      </c>
      <c r="F223" s="14" t="s">
        <v>496</v>
      </c>
      <c r="G223" s="54" t="s">
        <v>33</v>
      </c>
      <c r="H223" s="10" t="s">
        <v>485</v>
      </c>
      <c r="I223" s="4" t="s">
        <v>508</v>
      </c>
      <c r="J223" s="12" t="s">
        <v>603</v>
      </c>
      <c r="K223" s="9" t="s">
        <v>486</v>
      </c>
      <c r="L223" s="13">
        <v>15246</v>
      </c>
      <c r="M223" s="13">
        <v>762.3</v>
      </c>
      <c r="N223" s="13">
        <v>16008.3</v>
      </c>
      <c r="O223" s="11"/>
      <c r="P223" s="11"/>
      <c r="Q223" s="11"/>
      <c r="R223" s="11"/>
    </row>
    <row r="224" spans="1:18" ht="42" x14ac:dyDescent="0.2">
      <c r="A224" s="4">
        <v>218</v>
      </c>
      <c r="B224" s="5" t="s">
        <v>36</v>
      </c>
      <c r="C224" s="6" t="s">
        <v>472</v>
      </c>
      <c r="D224" s="4" t="s">
        <v>473</v>
      </c>
      <c r="E224" s="7">
        <v>33600000</v>
      </c>
      <c r="F224" s="14" t="s">
        <v>496</v>
      </c>
      <c r="G224" s="54" t="s">
        <v>33</v>
      </c>
      <c r="H224" s="10" t="s">
        <v>485</v>
      </c>
      <c r="I224" s="4" t="s">
        <v>508</v>
      </c>
      <c r="J224" s="12" t="s">
        <v>603</v>
      </c>
      <c r="K224" s="9" t="s">
        <v>486</v>
      </c>
      <c r="L224" s="13">
        <v>5340</v>
      </c>
      <c r="M224" s="13">
        <v>267</v>
      </c>
      <c r="N224" s="13">
        <v>5607</v>
      </c>
      <c r="O224" s="11"/>
      <c r="P224" s="11"/>
      <c r="Q224" s="11"/>
      <c r="R224" s="11"/>
    </row>
    <row r="225" spans="1:18" ht="42.75" thickBot="1" x14ac:dyDescent="0.25">
      <c r="A225" s="15">
        <v>219</v>
      </c>
      <c r="B225" s="16" t="s">
        <v>36</v>
      </c>
      <c r="C225" s="17" t="s">
        <v>474</v>
      </c>
      <c r="D225" s="15" t="s">
        <v>475</v>
      </c>
      <c r="E225" s="18">
        <v>33600000</v>
      </c>
      <c r="F225" s="19" t="s">
        <v>496</v>
      </c>
      <c r="G225" s="80" t="s">
        <v>33</v>
      </c>
      <c r="H225" s="21" t="s">
        <v>485</v>
      </c>
      <c r="I225" s="15" t="s">
        <v>508</v>
      </c>
      <c r="J225" s="23" t="s">
        <v>603</v>
      </c>
      <c r="K225" s="20" t="s">
        <v>486</v>
      </c>
      <c r="L225" s="24">
        <v>4994.72</v>
      </c>
      <c r="M225" s="24">
        <v>249.74</v>
      </c>
      <c r="N225" s="24">
        <v>5244.46</v>
      </c>
      <c r="O225" s="22"/>
      <c r="P225" s="22"/>
      <c r="Q225" s="22"/>
      <c r="R225" s="22"/>
    </row>
    <row r="226" spans="1:18" ht="42.75" thickBot="1" x14ac:dyDescent="0.25">
      <c r="A226" s="58">
        <v>220</v>
      </c>
      <c r="B226" s="59" t="s">
        <v>480</v>
      </c>
      <c r="C226" s="60" t="s">
        <v>497</v>
      </c>
      <c r="D226" s="88" t="s">
        <v>498</v>
      </c>
      <c r="E226" s="61">
        <v>33600000</v>
      </c>
      <c r="F226" s="62" t="s">
        <v>499</v>
      </c>
      <c r="G226" s="91" t="s">
        <v>33</v>
      </c>
      <c r="H226" s="64" t="s">
        <v>500</v>
      </c>
      <c r="I226" s="58" t="s">
        <v>508</v>
      </c>
      <c r="J226" s="65" t="s">
        <v>604</v>
      </c>
      <c r="K226" s="63" t="s">
        <v>486</v>
      </c>
      <c r="L226" s="66">
        <v>694219.5</v>
      </c>
      <c r="M226" s="66">
        <f>N226-L226</f>
        <v>34710.969999999972</v>
      </c>
      <c r="N226" s="66">
        <v>728930.47</v>
      </c>
      <c r="O226" s="67"/>
      <c r="P226" s="67"/>
      <c r="Q226" s="67"/>
      <c r="R226" s="67"/>
    </row>
    <row r="227" spans="1:18" ht="42" x14ac:dyDescent="0.2">
      <c r="A227" s="25">
        <v>221</v>
      </c>
      <c r="B227" s="5" t="s">
        <v>792</v>
      </c>
      <c r="C227" s="26" t="s">
        <v>789</v>
      </c>
      <c r="D227" s="30" t="s">
        <v>793</v>
      </c>
      <c r="E227" s="7">
        <v>33600000</v>
      </c>
      <c r="F227" s="14" t="s">
        <v>798</v>
      </c>
      <c r="G227" s="92" t="s">
        <v>33</v>
      </c>
      <c r="H227" s="57" t="s">
        <v>799</v>
      </c>
      <c r="I227" s="25" t="s">
        <v>508</v>
      </c>
      <c r="J227" s="12" t="s">
        <v>802</v>
      </c>
      <c r="K227" s="27" t="s">
        <v>486</v>
      </c>
      <c r="L227" s="68">
        <v>368284386.19</v>
      </c>
      <c r="M227" s="68">
        <v>18414219.309999999</v>
      </c>
      <c r="N227" s="68">
        <v>386698605.5</v>
      </c>
      <c r="O227" s="28"/>
      <c r="P227" s="28"/>
      <c r="Q227" s="28"/>
      <c r="R227" s="28"/>
    </row>
    <row r="228" spans="1:18" ht="42" x14ac:dyDescent="0.2">
      <c r="A228" s="4">
        <v>222</v>
      </c>
      <c r="B228" s="5" t="s">
        <v>792</v>
      </c>
      <c r="C228" s="6" t="s">
        <v>787</v>
      </c>
      <c r="D228" s="30" t="s">
        <v>794</v>
      </c>
      <c r="E228" s="7">
        <v>33600000</v>
      </c>
      <c r="F228" s="14" t="s">
        <v>798</v>
      </c>
      <c r="G228" s="54" t="s">
        <v>33</v>
      </c>
      <c r="H228" s="10" t="s">
        <v>485</v>
      </c>
      <c r="I228" s="4" t="s">
        <v>508</v>
      </c>
      <c r="J228" s="12" t="s">
        <v>831</v>
      </c>
      <c r="K228" s="9" t="s">
        <v>486</v>
      </c>
      <c r="L228" s="13">
        <v>54008035.909999996</v>
      </c>
      <c r="M228" s="13">
        <v>2700401.8</v>
      </c>
      <c r="N228" s="13">
        <v>56708437.710000001</v>
      </c>
      <c r="O228" s="11"/>
      <c r="P228" s="11"/>
      <c r="Q228" s="11"/>
      <c r="R228" s="11"/>
    </row>
    <row r="229" spans="1:18" ht="42" x14ac:dyDescent="0.2">
      <c r="A229" s="4">
        <v>223</v>
      </c>
      <c r="B229" s="5" t="s">
        <v>792</v>
      </c>
      <c r="C229" s="6" t="s">
        <v>788</v>
      </c>
      <c r="D229" s="30" t="s">
        <v>795</v>
      </c>
      <c r="E229" s="7">
        <v>33600000</v>
      </c>
      <c r="F229" s="14" t="s">
        <v>798</v>
      </c>
      <c r="G229" s="54" t="s">
        <v>33</v>
      </c>
      <c r="H229" s="10" t="s">
        <v>500</v>
      </c>
      <c r="I229" s="4" t="s">
        <v>508</v>
      </c>
      <c r="J229" s="12" t="s">
        <v>803</v>
      </c>
      <c r="K229" s="9" t="s">
        <v>486</v>
      </c>
      <c r="L229" s="13">
        <v>97592281.299999997</v>
      </c>
      <c r="M229" s="13">
        <v>4879614.07</v>
      </c>
      <c r="N229" s="13">
        <v>102471895.37</v>
      </c>
      <c r="O229" s="11"/>
      <c r="P229" s="11"/>
      <c r="Q229" s="11"/>
      <c r="R229" s="11"/>
    </row>
    <row r="230" spans="1:18" ht="42" x14ac:dyDescent="0.2">
      <c r="A230" s="4">
        <v>224</v>
      </c>
      <c r="B230" s="5" t="s">
        <v>792</v>
      </c>
      <c r="C230" s="6" t="s">
        <v>790</v>
      </c>
      <c r="D230" s="30" t="s">
        <v>796</v>
      </c>
      <c r="E230" s="7">
        <v>33600000</v>
      </c>
      <c r="F230" s="14" t="s">
        <v>798</v>
      </c>
      <c r="G230" s="54" t="s">
        <v>33</v>
      </c>
      <c r="H230" s="10" t="s">
        <v>800</v>
      </c>
      <c r="I230" s="4" t="s">
        <v>508</v>
      </c>
      <c r="J230" s="12" t="s">
        <v>804</v>
      </c>
      <c r="K230" s="9" t="s">
        <v>486</v>
      </c>
      <c r="L230" s="13">
        <v>52815637.93</v>
      </c>
      <c r="M230" s="13">
        <v>2640781.9</v>
      </c>
      <c r="N230" s="13">
        <v>55456419.829999998</v>
      </c>
      <c r="O230" s="11"/>
      <c r="P230" s="11"/>
      <c r="Q230" s="11"/>
      <c r="R230" s="11"/>
    </row>
    <row r="231" spans="1:18" ht="52.5" x14ac:dyDescent="0.2">
      <c r="A231" s="4">
        <v>225</v>
      </c>
      <c r="B231" s="5" t="s">
        <v>792</v>
      </c>
      <c r="C231" s="6" t="s">
        <v>791</v>
      </c>
      <c r="D231" s="30" t="s">
        <v>797</v>
      </c>
      <c r="E231" s="7">
        <v>33600000</v>
      </c>
      <c r="F231" s="14" t="s">
        <v>798</v>
      </c>
      <c r="G231" s="54" t="s">
        <v>33</v>
      </c>
      <c r="H231" s="10" t="s">
        <v>801</v>
      </c>
      <c r="I231" s="4" t="s">
        <v>508</v>
      </c>
      <c r="J231" s="12" t="s">
        <v>802</v>
      </c>
      <c r="K231" s="9" t="s">
        <v>486</v>
      </c>
      <c r="L231" s="13">
        <v>330069280.37</v>
      </c>
      <c r="M231" s="13">
        <v>16503464.02</v>
      </c>
      <c r="N231" s="13">
        <v>346572744.38999999</v>
      </c>
      <c r="O231" s="11"/>
      <c r="P231" s="11"/>
      <c r="Q231" s="11"/>
      <c r="R231" s="11"/>
    </row>
    <row r="232" spans="1:18" ht="73.5" x14ac:dyDescent="0.2">
      <c r="A232" s="4">
        <v>226</v>
      </c>
      <c r="B232" s="5" t="s">
        <v>818</v>
      </c>
      <c r="C232" s="6" t="s">
        <v>819</v>
      </c>
      <c r="D232" s="30" t="s">
        <v>805</v>
      </c>
      <c r="E232" s="7">
        <v>33140000</v>
      </c>
      <c r="F232" s="14" t="s">
        <v>817</v>
      </c>
      <c r="G232" s="54" t="s">
        <v>33</v>
      </c>
      <c r="H232" s="10" t="s">
        <v>835</v>
      </c>
      <c r="I232" s="4" t="s">
        <v>508</v>
      </c>
      <c r="J232" s="12" t="s">
        <v>833</v>
      </c>
      <c r="K232" s="9" t="s">
        <v>832</v>
      </c>
      <c r="L232" s="13">
        <v>11000548</v>
      </c>
      <c r="M232" s="13">
        <v>2750137</v>
      </c>
      <c r="N232" s="13">
        <v>13750685</v>
      </c>
      <c r="O232" s="11"/>
      <c r="P232" s="11"/>
      <c r="Q232" s="11"/>
      <c r="R232" s="11"/>
    </row>
    <row r="233" spans="1:18" ht="63" x14ac:dyDescent="0.2">
      <c r="A233" s="4">
        <v>227</v>
      </c>
      <c r="B233" s="5" t="s">
        <v>818</v>
      </c>
      <c r="C233" s="6" t="s">
        <v>820</v>
      </c>
      <c r="D233" s="30" t="s">
        <v>806</v>
      </c>
      <c r="E233" s="7">
        <v>33140000</v>
      </c>
      <c r="F233" s="14" t="s">
        <v>817</v>
      </c>
      <c r="G233" s="54" t="s">
        <v>33</v>
      </c>
      <c r="H233" s="10" t="s">
        <v>835</v>
      </c>
      <c r="I233" s="4" t="s">
        <v>508</v>
      </c>
      <c r="J233" s="12" t="s">
        <v>834</v>
      </c>
      <c r="K233" s="9" t="s">
        <v>832</v>
      </c>
      <c r="L233" s="13">
        <v>3645328</v>
      </c>
      <c r="M233" s="13">
        <v>826616.8</v>
      </c>
      <c r="N233" s="13">
        <v>4471944.8</v>
      </c>
      <c r="O233" s="11"/>
      <c r="P233" s="11"/>
      <c r="Q233" s="11"/>
      <c r="R233" s="11"/>
    </row>
    <row r="234" spans="1:18" ht="63" x14ac:dyDescent="0.2">
      <c r="A234" s="4">
        <v>228</v>
      </c>
      <c r="B234" s="5" t="s">
        <v>818</v>
      </c>
      <c r="C234" s="6" t="s">
        <v>821</v>
      </c>
      <c r="D234" s="30" t="s">
        <v>807</v>
      </c>
      <c r="E234" s="7">
        <v>33140000</v>
      </c>
      <c r="F234" s="14" t="s">
        <v>817</v>
      </c>
      <c r="G234" s="54" t="s">
        <v>33</v>
      </c>
      <c r="H234" s="10" t="s">
        <v>835</v>
      </c>
      <c r="I234" s="4" t="s">
        <v>508</v>
      </c>
      <c r="J234" s="12" t="s">
        <v>834</v>
      </c>
      <c r="K234" s="9" t="s">
        <v>832</v>
      </c>
      <c r="L234" s="13">
        <v>914548.36</v>
      </c>
      <c r="M234" s="13">
        <v>228637.09</v>
      </c>
      <c r="N234" s="13">
        <v>1143185.45</v>
      </c>
      <c r="O234" s="11"/>
      <c r="P234" s="11"/>
      <c r="Q234" s="11"/>
      <c r="R234" s="11"/>
    </row>
    <row r="235" spans="1:18" ht="52.5" x14ac:dyDescent="0.2">
      <c r="A235" s="4">
        <v>229</v>
      </c>
      <c r="B235" s="5" t="s">
        <v>818</v>
      </c>
      <c r="C235" s="6" t="s">
        <v>823</v>
      </c>
      <c r="D235" s="30" t="s">
        <v>808</v>
      </c>
      <c r="E235" s="7">
        <v>33140000</v>
      </c>
      <c r="F235" s="14" t="s">
        <v>817</v>
      </c>
      <c r="G235" s="54" t="s">
        <v>33</v>
      </c>
      <c r="H235" s="10" t="s">
        <v>835</v>
      </c>
      <c r="I235" s="4" t="s">
        <v>508</v>
      </c>
      <c r="J235" s="12" t="s">
        <v>834</v>
      </c>
      <c r="K235" s="9" t="s">
        <v>832</v>
      </c>
      <c r="L235" s="13">
        <v>1291751.8400000001</v>
      </c>
      <c r="M235" s="13">
        <v>322937.96000000002</v>
      </c>
      <c r="N235" s="13">
        <v>1614689.8</v>
      </c>
      <c r="O235" s="11"/>
      <c r="P235" s="11"/>
      <c r="Q235" s="11"/>
      <c r="R235" s="11"/>
    </row>
    <row r="236" spans="1:18" ht="63" x14ac:dyDescent="0.2">
      <c r="A236" s="4">
        <v>230</v>
      </c>
      <c r="B236" s="5" t="s">
        <v>818</v>
      </c>
      <c r="C236" s="6" t="s">
        <v>824</v>
      </c>
      <c r="D236" s="30" t="s">
        <v>809</v>
      </c>
      <c r="E236" s="7">
        <v>33140000</v>
      </c>
      <c r="F236" s="14" t="s">
        <v>817</v>
      </c>
      <c r="G236" s="54" t="s">
        <v>33</v>
      </c>
      <c r="H236" s="10" t="s">
        <v>835</v>
      </c>
      <c r="I236" s="4" t="s">
        <v>508</v>
      </c>
      <c r="J236" s="12" t="s">
        <v>834</v>
      </c>
      <c r="K236" s="9" t="s">
        <v>832</v>
      </c>
      <c r="L236" s="13">
        <v>281072.15999999997</v>
      </c>
      <c r="M236" s="13">
        <v>70268.039999999994</v>
      </c>
      <c r="N236" s="13">
        <v>351340.2</v>
      </c>
      <c r="O236" s="11"/>
      <c r="P236" s="11"/>
      <c r="Q236" s="11"/>
      <c r="R236" s="11"/>
    </row>
    <row r="237" spans="1:18" ht="42" x14ac:dyDescent="0.2">
      <c r="A237" s="4">
        <v>231</v>
      </c>
      <c r="B237" s="5" t="s">
        <v>818</v>
      </c>
      <c r="C237" s="6" t="s">
        <v>825</v>
      </c>
      <c r="D237" s="30" t="s">
        <v>810</v>
      </c>
      <c r="E237" s="7">
        <v>33140000</v>
      </c>
      <c r="F237" s="14" t="s">
        <v>817</v>
      </c>
      <c r="G237" s="54" t="s">
        <v>33</v>
      </c>
      <c r="H237" s="10" t="s">
        <v>835</v>
      </c>
      <c r="I237" s="4" t="s">
        <v>508</v>
      </c>
      <c r="J237" s="12" t="s">
        <v>834</v>
      </c>
      <c r="K237" s="9" t="s">
        <v>832</v>
      </c>
      <c r="L237" s="13">
        <v>483192</v>
      </c>
      <c r="M237" s="13">
        <v>120798</v>
      </c>
      <c r="N237" s="13">
        <v>603990</v>
      </c>
      <c r="O237" s="11"/>
      <c r="P237" s="11"/>
      <c r="Q237" s="11"/>
      <c r="R237" s="11"/>
    </row>
    <row r="238" spans="1:18" ht="52.5" x14ac:dyDescent="0.2">
      <c r="A238" s="4">
        <v>232</v>
      </c>
      <c r="B238" s="5" t="s">
        <v>818</v>
      </c>
      <c r="C238" s="6" t="s">
        <v>826</v>
      </c>
      <c r="D238" s="30" t="s">
        <v>811</v>
      </c>
      <c r="E238" s="7">
        <v>33140000</v>
      </c>
      <c r="F238" s="14" t="s">
        <v>817</v>
      </c>
      <c r="G238" s="54" t="s">
        <v>33</v>
      </c>
      <c r="H238" s="10" t="s">
        <v>835</v>
      </c>
      <c r="I238" s="4" t="s">
        <v>508</v>
      </c>
      <c r="J238" s="12" t="s">
        <v>834</v>
      </c>
      <c r="K238" s="9" t="s">
        <v>832</v>
      </c>
      <c r="L238" s="13">
        <v>921600</v>
      </c>
      <c r="M238" s="13">
        <v>46080</v>
      </c>
      <c r="N238" s="13">
        <v>967680</v>
      </c>
      <c r="O238" s="11"/>
      <c r="P238" s="11"/>
      <c r="Q238" s="11"/>
      <c r="R238" s="11"/>
    </row>
    <row r="239" spans="1:18" ht="52.5" x14ac:dyDescent="0.2">
      <c r="A239" s="4">
        <v>233</v>
      </c>
      <c r="B239" s="5" t="s">
        <v>818</v>
      </c>
      <c r="C239" s="6" t="s">
        <v>827</v>
      </c>
      <c r="D239" s="30" t="s">
        <v>812</v>
      </c>
      <c r="E239" s="7">
        <v>33140000</v>
      </c>
      <c r="F239" s="14" t="s">
        <v>817</v>
      </c>
      <c r="G239" s="54" t="s">
        <v>33</v>
      </c>
      <c r="H239" s="10" t="s">
        <v>835</v>
      </c>
      <c r="I239" s="4" t="s">
        <v>508</v>
      </c>
      <c r="J239" s="12" t="s">
        <v>834</v>
      </c>
      <c r="K239" s="9" t="s">
        <v>832</v>
      </c>
      <c r="L239" s="13">
        <v>1910784</v>
      </c>
      <c r="M239" s="13">
        <v>477696</v>
      </c>
      <c r="N239" s="13">
        <v>2388480</v>
      </c>
      <c r="O239" s="11"/>
      <c r="P239" s="11"/>
      <c r="Q239" s="11"/>
      <c r="R239" s="11"/>
    </row>
    <row r="240" spans="1:18" ht="63" x14ac:dyDescent="0.2">
      <c r="A240" s="4">
        <v>234</v>
      </c>
      <c r="B240" s="5" t="s">
        <v>818</v>
      </c>
      <c r="C240" s="6" t="s">
        <v>822</v>
      </c>
      <c r="D240" s="30" t="s">
        <v>813</v>
      </c>
      <c r="E240" s="7">
        <v>33140000</v>
      </c>
      <c r="F240" s="14" t="s">
        <v>817</v>
      </c>
      <c r="G240" s="54" t="s">
        <v>33</v>
      </c>
      <c r="H240" s="10" t="s">
        <v>836</v>
      </c>
      <c r="I240" s="4" t="s">
        <v>508</v>
      </c>
      <c r="J240" s="12" t="s">
        <v>839</v>
      </c>
      <c r="K240" s="9" t="s">
        <v>832</v>
      </c>
      <c r="L240" s="13">
        <v>628744.62</v>
      </c>
      <c r="M240" s="13">
        <v>157186.16</v>
      </c>
      <c r="N240" s="13">
        <v>785930.78</v>
      </c>
      <c r="O240" s="11"/>
      <c r="P240" s="11"/>
      <c r="Q240" s="11"/>
      <c r="R240" s="11"/>
    </row>
    <row r="241" spans="1:19" ht="84" x14ac:dyDescent="0.2">
      <c r="A241" s="4">
        <v>235</v>
      </c>
      <c r="B241" s="5" t="s">
        <v>818</v>
      </c>
      <c r="C241" s="6" t="s">
        <v>828</v>
      </c>
      <c r="D241" s="30" t="s">
        <v>814</v>
      </c>
      <c r="E241" s="7">
        <v>33140000</v>
      </c>
      <c r="F241" s="14" t="s">
        <v>817</v>
      </c>
      <c r="G241" s="54" t="s">
        <v>33</v>
      </c>
      <c r="H241" s="10" t="s">
        <v>837</v>
      </c>
      <c r="I241" s="4" t="s">
        <v>508</v>
      </c>
      <c r="J241" s="12" t="s">
        <v>802</v>
      </c>
      <c r="K241" s="9" t="s">
        <v>832</v>
      </c>
      <c r="L241" s="13">
        <v>391959.6</v>
      </c>
      <c r="M241" s="13">
        <v>97989.9</v>
      </c>
      <c r="N241" s="13">
        <v>489949.5</v>
      </c>
      <c r="O241" s="11"/>
      <c r="P241" s="11"/>
      <c r="Q241" s="11"/>
      <c r="R241" s="11"/>
    </row>
    <row r="242" spans="1:19" ht="52.5" x14ac:dyDescent="0.2">
      <c r="A242" s="4">
        <v>236</v>
      </c>
      <c r="B242" s="5" t="s">
        <v>818</v>
      </c>
      <c r="C242" s="6" t="s">
        <v>829</v>
      </c>
      <c r="D242" s="30" t="s">
        <v>815</v>
      </c>
      <c r="E242" s="7">
        <v>33140000</v>
      </c>
      <c r="F242" s="14" t="s">
        <v>817</v>
      </c>
      <c r="G242" s="54" t="s">
        <v>33</v>
      </c>
      <c r="H242" s="10" t="s">
        <v>840</v>
      </c>
      <c r="I242" s="4" t="s">
        <v>508</v>
      </c>
      <c r="J242" s="12" t="s">
        <v>841</v>
      </c>
      <c r="K242" s="9" t="s">
        <v>832</v>
      </c>
      <c r="L242" s="13">
        <v>214800</v>
      </c>
      <c r="M242" s="13">
        <v>53700</v>
      </c>
      <c r="N242" s="13">
        <v>268500</v>
      </c>
      <c r="O242" s="11"/>
      <c r="P242" s="11"/>
      <c r="Q242" s="11"/>
      <c r="R242" s="11"/>
    </row>
    <row r="243" spans="1:19" ht="63.75" thickBot="1" x14ac:dyDescent="0.25">
      <c r="A243" s="15">
        <v>237</v>
      </c>
      <c r="B243" s="16" t="s">
        <v>818</v>
      </c>
      <c r="C243" s="17" t="s">
        <v>830</v>
      </c>
      <c r="D243" s="69" t="s">
        <v>816</v>
      </c>
      <c r="E243" s="18">
        <v>33140000</v>
      </c>
      <c r="F243" s="19" t="s">
        <v>817</v>
      </c>
      <c r="G243" s="80" t="s">
        <v>33</v>
      </c>
      <c r="H243" s="21" t="s">
        <v>838</v>
      </c>
      <c r="I243" s="15" t="s">
        <v>508</v>
      </c>
      <c r="J243" s="23" t="s">
        <v>839</v>
      </c>
      <c r="K243" s="20" t="s">
        <v>832</v>
      </c>
      <c r="L243" s="24">
        <v>185990.39999999999</v>
      </c>
      <c r="M243" s="24">
        <v>46497.599999999999</v>
      </c>
      <c r="N243" s="24">
        <v>232488</v>
      </c>
      <c r="O243" s="22"/>
      <c r="P243" s="22"/>
      <c r="Q243" s="22"/>
      <c r="R243" s="22"/>
    </row>
    <row r="244" spans="1:19" ht="42" x14ac:dyDescent="0.2">
      <c r="A244" s="89">
        <v>238</v>
      </c>
      <c r="B244" s="118" t="s">
        <v>930</v>
      </c>
      <c r="C244" s="26" t="s">
        <v>931</v>
      </c>
      <c r="D244" s="25" t="s">
        <v>932</v>
      </c>
      <c r="E244" s="7">
        <v>79530000</v>
      </c>
      <c r="F244" s="14" t="s">
        <v>933</v>
      </c>
      <c r="G244" s="25" t="s">
        <v>33</v>
      </c>
      <c r="H244" s="57" t="s">
        <v>934</v>
      </c>
      <c r="I244" s="57" t="s">
        <v>936</v>
      </c>
      <c r="J244" s="25" t="s">
        <v>935</v>
      </c>
      <c r="K244" s="119" t="s">
        <v>832</v>
      </c>
      <c r="L244" s="120">
        <v>359880</v>
      </c>
      <c r="M244" s="120">
        <v>89970</v>
      </c>
      <c r="N244" s="120">
        <v>449850</v>
      </c>
      <c r="O244" s="28"/>
      <c r="P244" s="212">
        <v>46045.34</v>
      </c>
      <c r="Q244" s="28"/>
      <c r="R244" s="28"/>
      <c r="S244" s="125"/>
    </row>
    <row r="245" spans="1:19" ht="63" x14ac:dyDescent="0.2">
      <c r="A245" s="53">
        <v>239</v>
      </c>
      <c r="B245" s="5" t="s">
        <v>792</v>
      </c>
      <c r="C245" s="6" t="s">
        <v>1013</v>
      </c>
      <c r="D245" s="30" t="s">
        <v>940</v>
      </c>
      <c r="E245" s="7">
        <v>33600000</v>
      </c>
      <c r="F245" s="14"/>
      <c r="G245" s="54" t="s">
        <v>33</v>
      </c>
      <c r="H245" s="10" t="s">
        <v>840</v>
      </c>
      <c r="I245" s="30" t="s">
        <v>508</v>
      </c>
      <c r="J245" s="12" t="s">
        <v>941</v>
      </c>
      <c r="K245" s="9" t="s">
        <v>942</v>
      </c>
      <c r="L245" s="167">
        <f>54495953.08-54008035.91</f>
        <v>487917.17000000179</v>
      </c>
      <c r="M245" s="167">
        <f>2724797.65-2700401.8</f>
        <v>24395.850000000093</v>
      </c>
      <c r="N245" s="167">
        <f>57220750.73-56708437.71</f>
        <v>512313.01999999583</v>
      </c>
      <c r="O245" s="126"/>
      <c r="P245" s="215"/>
      <c r="Q245" s="9" t="s">
        <v>1093</v>
      </c>
      <c r="R245" s="11"/>
    </row>
    <row r="246" spans="1:19" ht="52.5" x14ac:dyDescent="0.2">
      <c r="A246" s="30">
        <v>240</v>
      </c>
      <c r="B246" s="5" t="s">
        <v>949</v>
      </c>
      <c r="C246" s="6" t="s">
        <v>943</v>
      </c>
      <c r="D246" s="30" t="s">
        <v>946</v>
      </c>
      <c r="E246" s="7">
        <v>33140000</v>
      </c>
      <c r="F246" s="14" t="s">
        <v>951</v>
      </c>
      <c r="G246" s="54" t="s">
        <v>33</v>
      </c>
      <c r="H246" s="10" t="s">
        <v>950</v>
      </c>
      <c r="I246" s="30" t="s">
        <v>508</v>
      </c>
      <c r="J246" s="12" t="s">
        <v>998</v>
      </c>
      <c r="K246" s="119" t="s">
        <v>832</v>
      </c>
      <c r="L246" s="13">
        <v>135239.95000000001</v>
      </c>
      <c r="M246" s="13">
        <v>33809.99</v>
      </c>
      <c r="N246" s="13">
        <v>169049.94</v>
      </c>
      <c r="O246" s="11"/>
      <c r="P246" s="11"/>
      <c r="Q246" s="11"/>
      <c r="R246" s="11"/>
    </row>
    <row r="247" spans="1:19" ht="52.5" x14ac:dyDescent="0.2">
      <c r="A247" s="30">
        <v>241</v>
      </c>
      <c r="B247" s="5" t="s">
        <v>949</v>
      </c>
      <c r="C247" s="6" t="s">
        <v>944</v>
      </c>
      <c r="D247" s="30" t="s">
        <v>947</v>
      </c>
      <c r="E247" s="7">
        <v>33140000</v>
      </c>
      <c r="F247" s="14" t="s">
        <v>951</v>
      </c>
      <c r="G247" s="54" t="s">
        <v>33</v>
      </c>
      <c r="H247" s="10" t="s">
        <v>950</v>
      </c>
      <c r="I247" s="30" t="s">
        <v>508</v>
      </c>
      <c r="J247" s="12" t="s">
        <v>998</v>
      </c>
      <c r="K247" s="119" t="s">
        <v>832</v>
      </c>
      <c r="L247" s="13">
        <v>267660</v>
      </c>
      <c r="M247" s="13">
        <v>66915</v>
      </c>
      <c r="N247" s="13">
        <v>334575</v>
      </c>
      <c r="O247" s="11"/>
      <c r="P247" s="11"/>
      <c r="Q247" s="11"/>
      <c r="R247" s="11"/>
    </row>
    <row r="248" spans="1:19" ht="53.25" thickBot="1" x14ac:dyDescent="0.25">
      <c r="A248" s="69">
        <v>242</v>
      </c>
      <c r="B248" s="16" t="s">
        <v>949</v>
      </c>
      <c r="C248" s="17" t="s">
        <v>945</v>
      </c>
      <c r="D248" s="69" t="s">
        <v>948</v>
      </c>
      <c r="E248" s="18">
        <v>33140000</v>
      </c>
      <c r="F248" s="19" t="s">
        <v>951</v>
      </c>
      <c r="G248" s="80" t="s">
        <v>33</v>
      </c>
      <c r="H248" s="21" t="s">
        <v>950</v>
      </c>
      <c r="I248" s="69" t="s">
        <v>508</v>
      </c>
      <c r="J248" s="23" t="s">
        <v>998</v>
      </c>
      <c r="K248" s="170" t="s">
        <v>832</v>
      </c>
      <c r="L248" s="24">
        <v>93760</v>
      </c>
      <c r="M248" s="24">
        <v>23440</v>
      </c>
      <c r="N248" s="24">
        <v>117200</v>
      </c>
      <c r="O248" s="22"/>
      <c r="P248" s="22"/>
      <c r="Q248" s="22"/>
      <c r="R248" s="22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8"/>
  <sheetViews>
    <sheetView zoomScaleNormal="100" workbookViewId="0">
      <selection activeCell="A3" sqref="A3:R3"/>
    </sheetView>
  </sheetViews>
  <sheetFormatPr defaultColWidth="9.140625" defaultRowHeight="15" x14ac:dyDescent="0.25"/>
  <cols>
    <col min="1" max="1" width="6" style="98" customWidth="1"/>
    <col min="2" max="2" width="13" style="98" customWidth="1"/>
    <col min="3" max="3" width="22.140625" style="98" customWidth="1"/>
    <col min="4" max="8" width="9.140625" style="98"/>
    <col min="9" max="9" width="11.28515625" style="98" customWidth="1"/>
    <col min="10" max="13" width="9.140625" style="98"/>
    <col min="14" max="14" width="11.28515625" style="98" bestFit="1" customWidth="1"/>
    <col min="15" max="15" width="9.140625" style="98"/>
    <col min="16" max="16" width="10.5703125" style="98" customWidth="1"/>
    <col min="17" max="17" width="10.140625" style="98" customWidth="1"/>
    <col min="18" max="16384" width="9.140625" style="98"/>
  </cols>
  <sheetData>
    <row r="1" spans="1:18" s="2" customFormat="1" ht="10.5" x14ac:dyDescent="0.2">
      <c r="A1" s="1"/>
    </row>
    <row r="2" spans="1:18" s="2" customFormat="1" ht="10.5" x14ac:dyDescent="0.2">
      <c r="A2" s="1"/>
    </row>
    <row r="3" spans="1:18" s="2" customFormat="1" ht="15" customHeight="1" x14ac:dyDescent="0.2">
      <c r="A3" s="229" t="s">
        <v>714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2" customFormat="1" ht="10.5" x14ac:dyDescent="0.2">
      <c r="A4" s="1"/>
    </row>
    <row r="5" spans="1:18" s="2" customFormat="1" ht="31.5" x14ac:dyDescent="0.2">
      <c r="A5" s="94" t="s">
        <v>16</v>
      </c>
      <c r="B5" s="95" t="s">
        <v>17</v>
      </c>
      <c r="C5" s="95" t="s">
        <v>18</v>
      </c>
      <c r="D5" s="95" t="s">
        <v>501</v>
      </c>
      <c r="E5" s="95" t="s">
        <v>19</v>
      </c>
      <c r="F5" s="95" t="s">
        <v>20</v>
      </c>
      <c r="G5" s="95" t="s">
        <v>21</v>
      </c>
      <c r="H5" s="95" t="s">
        <v>22</v>
      </c>
      <c r="I5" s="95" t="s">
        <v>23</v>
      </c>
      <c r="J5" s="95" t="s">
        <v>24</v>
      </c>
      <c r="K5" s="95" t="s">
        <v>25</v>
      </c>
      <c r="L5" s="95" t="s">
        <v>26</v>
      </c>
      <c r="M5" s="95" t="s">
        <v>27</v>
      </c>
      <c r="N5" s="95" t="s">
        <v>28</v>
      </c>
      <c r="O5" s="95" t="s">
        <v>29</v>
      </c>
      <c r="P5" s="95" t="s">
        <v>30</v>
      </c>
      <c r="Q5" s="95" t="s">
        <v>31</v>
      </c>
      <c r="R5" s="95" t="s">
        <v>32</v>
      </c>
    </row>
    <row r="6" spans="1:18" s="2" customFormat="1" ht="10.5" x14ac:dyDescent="0.2">
      <c r="A6" s="96">
        <v>0</v>
      </c>
      <c r="B6" s="97" t="s">
        <v>0</v>
      </c>
      <c r="C6" s="94" t="s">
        <v>1</v>
      </c>
      <c r="D6" s="94" t="s">
        <v>2</v>
      </c>
      <c r="E6" s="94" t="s">
        <v>3</v>
      </c>
      <c r="F6" s="94" t="s">
        <v>4</v>
      </c>
      <c r="G6" s="94" t="s">
        <v>5</v>
      </c>
      <c r="H6" s="94" t="s">
        <v>6</v>
      </c>
      <c r="I6" s="94" t="s">
        <v>7</v>
      </c>
      <c r="J6" s="94" t="s">
        <v>8</v>
      </c>
      <c r="K6" s="94" t="s">
        <v>9</v>
      </c>
      <c r="L6" s="94" t="s">
        <v>10</v>
      </c>
      <c r="M6" s="94" t="s">
        <v>11</v>
      </c>
      <c r="N6" s="94" t="s">
        <v>12</v>
      </c>
      <c r="O6" s="94" t="s">
        <v>13</v>
      </c>
      <c r="P6" s="94" t="s">
        <v>14</v>
      </c>
      <c r="Q6" s="94" t="s">
        <v>15</v>
      </c>
      <c r="R6" s="94" t="s">
        <v>34</v>
      </c>
    </row>
    <row r="7" spans="1:18" s="2" customFormat="1" ht="97.5" customHeight="1" thickBot="1" x14ac:dyDescent="0.25">
      <c r="A7" s="15">
        <v>1</v>
      </c>
      <c r="B7" s="16" t="s">
        <v>713</v>
      </c>
      <c r="C7" s="17" t="s">
        <v>716</v>
      </c>
      <c r="D7" s="114" t="s">
        <v>715</v>
      </c>
      <c r="E7" s="18">
        <v>60130000</v>
      </c>
      <c r="F7" s="70" t="s">
        <v>863</v>
      </c>
      <c r="G7" s="80" t="s">
        <v>571</v>
      </c>
      <c r="H7" s="78" t="s">
        <v>854</v>
      </c>
      <c r="I7" s="80" t="s">
        <v>508</v>
      </c>
      <c r="J7" s="103" t="s">
        <v>842</v>
      </c>
      <c r="K7" s="20" t="s">
        <v>846</v>
      </c>
      <c r="L7" s="24">
        <v>375000</v>
      </c>
      <c r="M7" s="24">
        <v>0</v>
      </c>
      <c r="N7" s="24">
        <v>375000</v>
      </c>
      <c r="O7" s="22"/>
      <c r="P7" s="220">
        <v>90072</v>
      </c>
      <c r="Q7" s="22"/>
      <c r="R7" s="22"/>
    </row>
    <row r="8" spans="1:18" ht="53.25" thickBot="1" x14ac:dyDescent="0.3">
      <c r="A8" s="88">
        <v>2</v>
      </c>
      <c r="B8" s="59" t="s">
        <v>930</v>
      </c>
      <c r="C8" s="60" t="s">
        <v>937</v>
      </c>
      <c r="D8" s="61" t="s">
        <v>995</v>
      </c>
      <c r="E8" s="61">
        <v>79530000</v>
      </c>
      <c r="F8" s="177" t="s">
        <v>938</v>
      </c>
      <c r="G8" s="177" t="s">
        <v>33</v>
      </c>
      <c r="H8" s="178" t="s">
        <v>934</v>
      </c>
      <c r="I8" s="178" t="s">
        <v>936</v>
      </c>
      <c r="J8" s="58" t="s">
        <v>935</v>
      </c>
      <c r="K8" s="179" t="s">
        <v>486</v>
      </c>
      <c r="L8" s="180">
        <v>179940</v>
      </c>
      <c r="M8" s="180">
        <v>44985</v>
      </c>
      <c r="N8" s="180">
        <v>224925</v>
      </c>
      <c r="O8" s="67"/>
      <c r="P8" s="221">
        <v>46045.34</v>
      </c>
      <c r="Q8" s="67"/>
      <c r="R8" s="67"/>
    </row>
    <row r="248" spans="1:18" ht="15.75" thickBot="1" x14ac:dyDescent="0.3">
      <c r="A248" s="174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6"/>
    </row>
  </sheetData>
  <mergeCells count="1">
    <mergeCell ref="A3:R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8"/>
  <sheetViews>
    <sheetView zoomScaleNormal="100" workbookViewId="0">
      <selection activeCell="A3" sqref="A3:R3"/>
    </sheetView>
  </sheetViews>
  <sheetFormatPr defaultColWidth="9.140625" defaultRowHeight="10.5" x14ac:dyDescent="0.2"/>
  <cols>
    <col min="1" max="1" width="4.85546875" style="2" bestFit="1" customWidth="1"/>
    <col min="2" max="2" width="9.140625" style="2"/>
    <col min="3" max="3" width="27.28515625" style="2" customWidth="1"/>
    <col min="4" max="6" width="9.140625" style="2"/>
    <col min="7" max="7" width="14.28515625" style="2" bestFit="1" customWidth="1"/>
    <col min="8" max="8" width="12.5703125" style="2" bestFit="1" customWidth="1"/>
    <col min="9" max="9" width="12.85546875" style="2" customWidth="1"/>
    <col min="10" max="11" width="9.140625" style="2"/>
    <col min="12" max="12" width="9.7109375" style="2" customWidth="1"/>
    <col min="13" max="16384" width="9.140625" style="2"/>
  </cols>
  <sheetData>
    <row r="1" spans="1:18" ht="15" customHeight="1" x14ac:dyDescent="0.2">
      <c r="A1" s="1"/>
    </row>
    <row r="2" spans="1:18" ht="15" customHeight="1" x14ac:dyDescent="0.2">
      <c r="A2" s="1"/>
    </row>
    <row r="3" spans="1:18" ht="15" customHeight="1" x14ac:dyDescent="0.2">
      <c r="A3" s="229" t="s">
        <v>503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15" customHeight="1" x14ac:dyDescent="0.2">
      <c r="A4" s="1"/>
    </row>
    <row r="5" spans="1:18" ht="36" customHeight="1" x14ac:dyDescent="0.2">
      <c r="A5" s="3" t="s">
        <v>16</v>
      </c>
      <c r="B5" s="3" t="s">
        <v>17</v>
      </c>
      <c r="C5" s="3" t="s">
        <v>18</v>
      </c>
      <c r="D5" s="3" t="s">
        <v>501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 customHeight="1" x14ac:dyDescent="0.2">
      <c r="A6" s="3">
        <v>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34</v>
      </c>
    </row>
    <row r="7" spans="1:18" ht="52.5" x14ac:dyDescent="0.2">
      <c r="A7" s="4">
        <v>1</v>
      </c>
      <c r="B7" s="32" t="s">
        <v>570</v>
      </c>
      <c r="C7" s="52" t="s">
        <v>568</v>
      </c>
      <c r="D7" s="30" t="s">
        <v>569</v>
      </c>
      <c r="E7" s="4"/>
      <c r="F7" s="33"/>
      <c r="G7" s="4"/>
      <c r="H7" s="48" t="s">
        <v>605</v>
      </c>
      <c r="I7" s="4" t="s">
        <v>508</v>
      </c>
      <c r="J7" s="35" t="s">
        <v>535</v>
      </c>
      <c r="K7" s="44"/>
      <c r="L7" s="31">
        <v>0</v>
      </c>
      <c r="M7" s="31">
        <v>0</v>
      </c>
      <c r="N7" s="31">
        <v>0</v>
      </c>
      <c r="O7" s="4"/>
      <c r="P7" s="222">
        <v>0</v>
      </c>
      <c r="Q7" s="32" t="s">
        <v>607</v>
      </c>
      <c r="R7" s="5"/>
    </row>
    <row r="8" spans="1:18" ht="31.5" x14ac:dyDescent="0.2">
      <c r="A8" s="4">
        <v>2</v>
      </c>
      <c r="B8" s="32" t="s">
        <v>695</v>
      </c>
      <c r="C8" s="32" t="s">
        <v>572</v>
      </c>
      <c r="D8" s="30" t="s">
        <v>573</v>
      </c>
      <c r="E8" s="7">
        <v>72267100</v>
      </c>
      <c r="F8" s="33" t="s">
        <v>576</v>
      </c>
      <c r="G8" s="4" t="s">
        <v>571</v>
      </c>
      <c r="H8" s="37" t="s">
        <v>575</v>
      </c>
      <c r="I8" s="4" t="s">
        <v>508</v>
      </c>
      <c r="J8" s="30" t="s">
        <v>574</v>
      </c>
      <c r="K8" s="36" t="s">
        <v>590</v>
      </c>
      <c r="L8" s="31">
        <v>1080000</v>
      </c>
      <c r="M8" s="31">
        <v>270000</v>
      </c>
      <c r="N8" s="31">
        <v>1350000</v>
      </c>
      <c r="O8" s="214" t="s">
        <v>1119</v>
      </c>
      <c r="P8" s="222">
        <v>1350000</v>
      </c>
      <c r="Q8" s="5"/>
      <c r="R8" s="5"/>
    </row>
    <row r="9" spans="1:18" ht="52.5" x14ac:dyDescent="0.2">
      <c r="A9" s="4">
        <v>3</v>
      </c>
      <c r="B9" s="32" t="s">
        <v>579</v>
      </c>
      <c r="C9" s="32" t="s">
        <v>577</v>
      </c>
      <c r="D9" s="30" t="s">
        <v>578</v>
      </c>
      <c r="E9" s="4"/>
      <c r="F9" s="4"/>
      <c r="G9" s="4"/>
      <c r="H9" s="37" t="s">
        <v>580</v>
      </c>
      <c r="I9" s="36" t="s">
        <v>1090</v>
      </c>
      <c r="J9" s="30" t="s">
        <v>545</v>
      </c>
      <c r="K9" s="36" t="s">
        <v>591</v>
      </c>
      <c r="L9" s="31">
        <v>0</v>
      </c>
      <c r="M9" s="31">
        <v>0</v>
      </c>
      <c r="N9" s="31">
        <v>0</v>
      </c>
      <c r="O9" s="4"/>
      <c r="P9" s="222">
        <v>0</v>
      </c>
      <c r="Q9" s="37" t="s">
        <v>581</v>
      </c>
      <c r="R9" s="5"/>
    </row>
    <row r="10" spans="1:18" ht="52.5" x14ac:dyDescent="0.2">
      <c r="A10" s="4">
        <v>4</v>
      </c>
      <c r="B10" s="5" t="s">
        <v>584</v>
      </c>
      <c r="C10" s="32" t="s">
        <v>582</v>
      </c>
      <c r="D10" s="30" t="s">
        <v>583</v>
      </c>
      <c r="E10" s="7">
        <v>50112000</v>
      </c>
      <c r="F10" s="36" t="s">
        <v>586</v>
      </c>
      <c r="G10" s="4" t="s">
        <v>571</v>
      </c>
      <c r="H10" s="37" t="s">
        <v>606</v>
      </c>
      <c r="I10" s="4" t="s">
        <v>508</v>
      </c>
      <c r="J10" s="30" t="s">
        <v>585</v>
      </c>
      <c r="K10" s="36" t="s">
        <v>592</v>
      </c>
      <c r="L10" s="31">
        <v>73853</v>
      </c>
      <c r="M10" s="31">
        <v>18463.25</v>
      </c>
      <c r="N10" s="31">
        <v>92316.25</v>
      </c>
      <c r="O10" s="4"/>
      <c r="P10" s="222">
        <v>90297.73</v>
      </c>
      <c r="Q10" s="5"/>
      <c r="R10" s="5"/>
    </row>
    <row r="11" spans="1:18" ht="52.5" x14ac:dyDescent="0.2">
      <c r="A11" s="4">
        <v>5</v>
      </c>
      <c r="B11" s="5" t="s">
        <v>584</v>
      </c>
      <c r="C11" s="32" t="s">
        <v>587</v>
      </c>
      <c r="D11" s="30" t="s">
        <v>588</v>
      </c>
      <c r="E11" s="7">
        <v>50112000</v>
      </c>
      <c r="F11" s="36" t="s">
        <v>586</v>
      </c>
      <c r="G11" s="4" t="s">
        <v>571</v>
      </c>
      <c r="H11" s="37" t="s">
        <v>589</v>
      </c>
      <c r="I11" s="4" t="s">
        <v>508</v>
      </c>
      <c r="J11" s="30" t="s">
        <v>585</v>
      </c>
      <c r="K11" s="36" t="s">
        <v>592</v>
      </c>
      <c r="L11" s="31">
        <v>87867.96</v>
      </c>
      <c r="M11" s="31">
        <v>21966.99</v>
      </c>
      <c r="N11" s="31">
        <v>109834.95</v>
      </c>
      <c r="O11" s="4"/>
      <c r="P11" s="128">
        <v>45558.9</v>
      </c>
      <c r="Q11" s="5"/>
      <c r="R11" s="5"/>
    </row>
    <row r="12" spans="1:18" ht="63" x14ac:dyDescent="0.2">
      <c r="A12" s="4">
        <v>6</v>
      </c>
      <c r="B12" s="32" t="s">
        <v>705</v>
      </c>
      <c r="C12" s="32" t="s">
        <v>704</v>
      </c>
      <c r="D12" s="30" t="s">
        <v>706</v>
      </c>
      <c r="E12" s="11"/>
      <c r="F12" s="11"/>
      <c r="G12" s="11"/>
      <c r="H12" s="37" t="s">
        <v>707</v>
      </c>
      <c r="I12" s="4" t="s">
        <v>508</v>
      </c>
      <c r="J12" s="30" t="s">
        <v>726</v>
      </c>
      <c r="K12" s="54" t="s">
        <v>727</v>
      </c>
      <c r="L12" s="31">
        <v>0</v>
      </c>
      <c r="M12" s="31">
        <v>0</v>
      </c>
      <c r="N12" s="31">
        <v>0</v>
      </c>
      <c r="O12" s="11"/>
      <c r="P12" s="222">
        <v>0</v>
      </c>
      <c r="Q12" s="37" t="s">
        <v>772</v>
      </c>
      <c r="R12" s="11"/>
    </row>
    <row r="13" spans="1:18" ht="31.5" x14ac:dyDescent="0.2">
      <c r="A13" s="4">
        <v>7</v>
      </c>
      <c r="B13" s="5" t="s">
        <v>710</v>
      </c>
      <c r="C13" s="32" t="s">
        <v>708</v>
      </c>
      <c r="D13" s="30" t="s">
        <v>709</v>
      </c>
      <c r="E13" s="7">
        <v>72267100</v>
      </c>
      <c r="F13" s="36" t="s">
        <v>866</v>
      </c>
      <c r="G13" s="36" t="s">
        <v>711</v>
      </c>
      <c r="H13" s="37" t="s">
        <v>712</v>
      </c>
      <c r="I13" s="4" t="s">
        <v>508</v>
      </c>
      <c r="J13" s="30" t="s">
        <v>728</v>
      </c>
      <c r="K13" s="36" t="s">
        <v>729</v>
      </c>
      <c r="L13" s="31">
        <v>573600</v>
      </c>
      <c r="M13" s="31">
        <f>L13*0.25</f>
        <v>143400</v>
      </c>
      <c r="N13" s="31">
        <f>L13*1.25</f>
        <v>717000</v>
      </c>
      <c r="O13" s="11"/>
      <c r="P13" s="222">
        <v>291779.15999999997</v>
      </c>
      <c r="R13" s="11"/>
    </row>
    <row r="14" spans="1:18" ht="32.25" thickBot="1" x14ac:dyDescent="0.25">
      <c r="A14" s="15">
        <v>8</v>
      </c>
      <c r="B14" s="99"/>
      <c r="C14" s="100" t="s">
        <v>717</v>
      </c>
      <c r="D14" s="69" t="s">
        <v>720</v>
      </c>
      <c r="E14" s="101"/>
      <c r="F14" s="101"/>
      <c r="G14" s="102"/>
      <c r="H14" s="20" t="s">
        <v>718</v>
      </c>
      <c r="I14" s="101"/>
      <c r="J14" s="103" t="s">
        <v>722</v>
      </c>
      <c r="K14" s="70" t="s">
        <v>721</v>
      </c>
      <c r="L14" s="71">
        <v>16747.2</v>
      </c>
      <c r="M14" s="71">
        <v>4186.8</v>
      </c>
      <c r="N14" s="71">
        <v>20934</v>
      </c>
      <c r="O14" s="101"/>
      <c r="P14" s="223">
        <v>12757.5</v>
      </c>
      <c r="Q14" s="72" t="s">
        <v>719</v>
      </c>
      <c r="R14" s="101"/>
    </row>
    <row r="15" spans="1:18" ht="31.5" x14ac:dyDescent="0.2">
      <c r="A15" s="25">
        <v>9</v>
      </c>
      <c r="B15" s="5" t="s">
        <v>847</v>
      </c>
      <c r="C15" s="82" t="s">
        <v>864</v>
      </c>
      <c r="D15" s="89" t="s">
        <v>843</v>
      </c>
      <c r="E15" s="7">
        <v>72267100</v>
      </c>
      <c r="F15" s="36" t="s">
        <v>907</v>
      </c>
      <c r="G15" s="81" t="s">
        <v>711</v>
      </c>
      <c r="H15" s="37" t="s">
        <v>845</v>
      </c>
      <c r="I15" s="25" t="s">
        <v>508</v>
      </c>
      <c r="J15" s="30" t="s">
        <v>844</v>
      </c>
      <c r="K15" s="54" t="s">
        <v>846</v>
      </c>
      <c r="L15" s="31">
        <v>640000</v>
      </c>
      <c r="M15" s="31">
        <f>L15*0.25</f>
        <v>160000</v>
      </c>
      <c r="N15" s="31">
        <f>L15+M15</f>
        <v>800000</v>
      </c>
      <c r="O15" s="25"/>
      <c r="P15" s="224">
        <v>542550</v>
      </c>
      <c r="Q15" s="25"/>
      <c r="R15" s="25"/>
    </row>
    <row r="16" spans="1:18" ht="94.5" x14ac:dyDescent="0.2">
      <c r="A16" s="30">
        <v>10</v>
      </c>
      <c r="B16" s="32" t="s">
        <v>868</v>
      </c>
      <c r="C16" s="104" t="s">
        <v>867</v>
      </c>
      <c r="D16" s="30" t="s">
        <v>848</v>
      </c>
      <c r="E16" s="30"/>
      <c r="F16" s="30"/>
      <c r="G16" s="30"/>
      <c r="H16" s="86" t="s">
        <v>580</v>
      </c>
      <c r="I16" s="30" t="s">
        <v>508</v>
      </c>
      <c r="J16" s="30" t="s">
        <v>869</v>
      </c>
      <c r="K16" s="30"/>
      <c r="L16" s="31">
        <v>0</v>
      </c>
      <c r="M16" s="31">
        <v>0</v>
      </c>
      <c r="N16" s="31">
        <v>0</v>
      </c>
      <c r="O16" s="30"/>
      <c r="P16" s="222">
        <v>0</v>
      </c>
      <c r="Q16" s="9" t="s">
        <v>870</v>
      </c>
      <c r="R16" s="30"/>
    </row>
    <row r="17" spans="1:19" ht="84.75" thickBot="1" x14ac:dyDescent="0.25">
      <c r="A17" s="15">
        <v>11</v>
      </c>
      <c r="B17" s="16" t="s">
        <v>861</v>
      </c>
      <c r="C17" s="78" t="s">
        <v>859</v>
      </c>
      <c r="D17" s="69" t="s">
        <v>860</v>
      </c>
      <c r="E17" s="18">
        <v>48000000</v>
      </c>
      <c r="F17" s="70" t="s">
        <v>865</v>
      </c>
      <c r="G17" s="15" t="s">
        <v>571</v>
      </c>
      <c r="H17" s="90" t="s">
        <v>877</v>
      </c>
      <c r="I17" s="69" t="s">
        <v>508</v>
      </c>
      <c r="J17" s="15" t="s">
        <v>862</v>
      </c>
      <c r="K17" s="70" t="s">
        <v>878</v>
      </c>
      <c r="L17" s="71">
        <v>4891570</v>
      </c>
      <c r="M17" s="71">
        <v>1222892.5</v>
      </c>
      <c r="N17" s="71">
        <v>6114462.5</v>
      </c>
      <c r="O17" s="15"/>
      <c r="P17" s="220">
        <v>6114462.5</v>
      </c>
      <c r="Q17" s="22"/>
      <c r="R17" s="15"/>
    </row>
    <row r="18" spans="1:19" ht="42" x14ac:dyDescent="0.2">
      <c r="A18" s="134">
        <v>12</v>
      </c>
      <c r="B18" s="169" t="s">
        <v>978</v>
      </c>
      <c r="C18" s="27" t="s">
        <v>1009</v>
      </c>
      <c r="D18" s="134" t="s">
        <v>977</v>
      </c>
      <c r="E18" s="124">
        <v>38434520</v>
      </c>
      <c r="F18" s="36" t="s">
        <v>1097</v>
      </c>
      <c r="G18" s="124" t="s">
        <v>571</v>
      </c>
      <c r="H18" s="57" t="s">
        <v>500</v>
      </c>
      <c r="I18" s="134" t="s">
        <v>508</v>
      </c>
      <c r="J18" s="134" t="s">
        <v>1085</v>
      </c>
      <c r="K18" s="92" t="s">
        <v>1010</v>
      </c>
      <c r="L18" s="143">
        <v>872990.4</v>
      </c>
      <c r="M18" s="143">
        <f>L18*0.25</f>
        <v>218247.6</v>
      </c>
      <c r="N18" s="143">
        <f>L18*1.25</f>
        <v>1091238</v>
      </c>
      <c r="O18" s="124"/>
      <c r="P18" s="139">
        <v>288825</v>
      </c>
      <c r="Q18" s="217"/>
      <c r="R18" s="124"/>
      <c r="S18" s="51"/>
    </row>
    <row r="19" spans="1:19" ht="53.25" thickBot="1" x14ac:dyDescent="0.25">
      <c r="A19" s="79">
        <v>13</v>
      </c>
      <c r="B19" s="20" t="s">
        <v>579</v>
      </c>
      <c r="C19" s="20" t="s">
        <v>973</v>
      </c>
      <c r="D19" s="79" t="s">
        <v>974</v>
      </c>
      <c r="E19" s="18"/>
      <c r="F19" s="18"/>
      <c r="G19" s="18"/>
      <c r="H19" s="181" t="s">
        <v>580</v>
      </c>
      <c r="I19" s="70" t="s">
        <v>1090</v>
      </c>
      <c r="J19" s="79" t="s">
        <v>975</v>
      </c>
      <c r="K19" s="80" t="s">
        <v>976</v>
      </c>
      <c r="L19" s="77">
        <f>57564716-45261869</f>
        <v>12302847</v>
      </c>
      <c r="M19" s="77">
        <f>L19*0.25</f>
        <v>3075711.75</v>
      </c>
      <c r="N19" s="77">
        <f>L19*1.25</f>
        <v>15378558.75</v>
      </c>
      <c r="O19" s="18"/>
      <c r="P19" s="225">
        <v>5126186.25</v>
      </c>
      <c r="Q19" s="72" t="s">
        <v>1086</v>
      </c>
      <c r="R19" s="18"/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248" spans="1:18" ht="11.25" thickBot="1" x14ac:dyDescent="0.25">
      <c r="A248" s="171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3"/>
    </row>
  </sheetData>
  <mergeCells count="1">
    <mergeCell ref="A3:R3"/>
  </mergeCells>
  <dataValidations count="1">
    <dataValidation allowBlank="1" showInputMessage="1" showErrorMessage="1" promptTitle="Evidencijski broj nabave" prompt="Je obavezan podatak_x000a_" sqref="B18"/>
  </dataValidation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9"/>
  <sheetViews>
    <sheetView zoomScaleNormal="100" workbookViewId="0">
      <selection activeCell="A3" sqref="A3:R3"/>
    </sheetView>
  </sheetViews>
  <sheetFormatPr defaultColWidth="9.140625" defaultRowHeight="10.5" x14ac:dyDescent="0.2"/>
  <cols>
    <col min="1" max="1" width="4.85546875" style="2" bestFit="1" customWidth="1"/>
    <col min="2" max="2" width="9.140625" style="2"/>
    <col min="3" max="3" width="27.5703125" style="2" customWidth="1"/>
    <col min="4" max="4" width="10.7109375" style="2" customWidth="1"/>
    <col min="5" max="5" width="9.140625" style="2"/>
    <col min="6" max="6" width="10.140625" style="2" bestFit="1" customWidth="1"/>
    <col min="7" max="7" width="12.5703125" style="2" bestFit="1" customWidth="1"/>
    <col min="8" max="8" width="12.85546875" style="2" customWidth="1"/>
    <col min="9" max="9" width="12.5703125" style="2" bestFit="1" customWidth="1"/>
    <col min="10" max="11" width="9.140625" style="2"/>
    <col min="12" max="12" width="11.7109375" style="2" bestFit="1" customWidth="1"/>
    <col min="13" max="13" width="10.140625" style="2" bestFit="1" customWidth="1"/>
    <col min="14" max="14" width="11" style="2" customWidth="1"/>
    <col min="15" max="16" width="9.28515625" style="2" bestFit="1" customWidth="1"/>
    <col min="17" max="17" width="12.140625" style="2" customWidth="1"/>
    <col min="18" max="16384" width="9.140625" style="2"/>
  </cols>
  <sheetData>
    <row r="1" spans="1:20" ht="15" customHeight="1" x14ac:dyDescent="0.2">
      <c r="A1" s="1"/>
    </row>
    <row r="2" spans="1:20" ht="15" customHeight="1" x14ac:dyDescent="0.2">
      <c r="A2" s="1"/>
    </row>
    <row r="3" spans="1:20" ht="15" customHeight="1" x14ac:dyDescent="0.2">
      <c r="A3" s="229" t="s">
        <v>504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0" ht="15" customHeight="1" x14ac:dyDescent="0.2">
      <c r="A4" s="1"/>
    </row>
    <row r="5" spans="1:20" ht="36" customHeight="1" x14ac:dyDescent="0.2">
      <c r="A5" s="3" t="s">
        <v>16</v>
      </c>
      <c r="B5" s="3" t="s">
        <v>17</v>
      </c>
      <c r="C5" s="3" t="s">
        <v>18</v>
      </c>
      <c r="D5" s="3" t="s">
        <v>502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20" ht="15" customHeight="1" x14ac:dyDescent="0.2">
      <c r="A6" s="3" t="s">
        <v>597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34</v>
      </c>
    </row>
    <row r="7" spans="1:20" ht="21" x14ac:dyDescent="0.2">
      <c r="A7" s="4">
        <v>1</v>
      </c>
      <c r="B7" s="45" t="s">
        <v>521</v>
      </c>
      <c r="C7" s="52" t="s">
        <v>519</v>
      </c>
      <c r="D7" s="29" t="s">
        <v>520</v>
      </c>
      <c r="E7" s="29" t="s">
        <v>630</v>
      </c>
      <c r="F7" s="33" t="s">
        <v>508</v>
      </c>
      <c r="G7" s="29" t="s">
        <v>522</v>
      </c>
      <c r="H7" s="32" t="s">
        <v>598</v>
      </c>
      <c r="I7" s="4" t="s">
        <v>508</v>
      </c>
      <c r="J7" s="35" t="s">
        <v>523</v>
      </c>
      <c r="K7" s="29" t="s">
        <v>524</v>
      </c>
      <c r="L7" s="31">
        <v>57687.7</v>
      </c>
      <c r="M7" s="31">
        <v>14421.93</v>
      </c>
      <c r="N7" s="49">
        <v>72105.63</v>
      </c>
      <c r="O7" s="34"/>
      <c r="P7" s="49">
        <v>70366.92</v>
      </c>
      <c r="Q7" s="34"/>
      <c r="R7" s="34"/>
    </row>
    <row r="8" spans="1:20" ht="52.5" x14ac:dyDescent="0.2">
      <c r="A8" s="4">
        <v>2</v>
      </c>
      <c r="B8" s="5" t="s">
        <v>508</v>
      </c>
      <c r="C8" s="52" t="s">
        <v>526</v>
      </c>
      <c r="D8" s="30" t="s">
        <v>527</v>
      </c>
      <c r="E8" s="29">
        <v>50750000</v>
      </c>
      <c r="F8" s="4" t="s">
        <v>508</v>
      </c>
      <c r="G8" s="4" t="s">
        <v>522</v>
      </c>
      <c r="H8" s="9" t="s">
        <v>786</v>
      </c>
      <c r="I8" s="4" t="s">
        <v>508</v>
      </c>
      <c r="J8" s="35" t="s">
        <v>602</v>
      </c>
      <c r="K8" s="29" t="s">
        <v>524</v>
      </c>
      <c r="L8" s="31">
        <v>5600</v>
      </c>
      <c r="M8" s="31">
        <v>1400</v>
      </c>
      <c r="N8" s="31">
        <v>7000</v>
      </c>
      <c r="O8" s="34"/>
      <c r="P8" s="222">
        <v>4840</v>
      </c>
      <c r="Q8" s="34"/>
      <c r="R8" s="34"/>
    </row>
    <row r="9" spans="1:20" ht="31.5" x14ac:dyDescent="0.2">
      <c r="A9" s="4">
        <v>3</v>
      </c>
      <c r="B9" s="47" t="s">
        <v>529</v>
      </c>
      <c r="C9" s="52" t="s">
        <v>662</v>
      </c>
      <c r="D9" s="30" t="s">
        <v>528</v>
      </c>
      <c r="E9" s="29">
        <v>64216120</v>
      </c>
      <c r="F9" s="4" t="s">
        <v>508</v>
      </c>
      <c r="G9" s="4" t="s">
        <v>522</v>
      </c>
      <c r="H9" s="32" t="s">
        <v>555</v>
      </c>
      <c r="I9" s="4" t="s">
        <v>508</v>
      </c>
      <c r="J9" s="35" t="s">
        <v>525</v>
      </c>
      <c r="K9" s="29" t="s">
        <v>530</v>
      </c>
      <c r="L9" s="31">
        <v>197400</v>
      </c>
      <c r="M9" s="31">
        <v>49350</v>
      </c>
      <c r="N9" s="31">
        <v>246750</v>
      </c>
      <c r="O9" s="34"/>
      <c r="P9" s="222">
        <v>246750</v>
      </c>
      <c r="Q9" s="34"/>
      <c r="R9" s="34"/>
    </row>
    <row r="10" spans="1:20" ht="31.5" x14ac:dyDescent="0.2">
      <c r="A10" s="4">
        <v>4</v>
      </c>
      <c r="B10" s="46" t="s">
        <v>508</v>
      </c>
      <c r="C10" s="52" t="s">
        <v>532</v>
      </c>
      <c r="D10" s="30" t="s">
        <v>533</v>
      </c>
      <c r="E10" s="29">
        <v>64110000</v>
      </c>
      <c r="F10" s="4" t="s">
        <v>508</v>
      </c>
      <c r="G10" s="4" t="s">
        <v>522</v>
      </c>
      <c r="H10" s="37" t="s">
        <v>599</v>
      </c>
      <c r="I10" s="4" t="s">
        <v>508</v>
      </c>
      <c r="J10" s="35" t="s">
        <v>534</v>
      </c>
      <c r="K10" s="29" t="s">
        <v>524</v>
      </c>
      <c r="L10" s="31">
        <v>8065.64</v>
      </c>
      <c r="M10" s="31">
        <v>2016.41</v>
      </c>
      <c r="N10" s="31">
        <v>10082.049999999999</v>
      </c>
      <c r="O10" s="34"/>
      <c r="P10" s="222">
        <v>7297.7</v>
      </c>
      <c r="Q10" s="34"/>
      <c r="R10" s="34"/>
    </row>
    <row r="11" spans="1:20" ht="52.5" x14ac:dyDescent="0.2">
      <c r="A11" s="4">
        <v>5</v>
      </c>
      <c r="B11" s="46" t="s">
        <v>508</v>
      </c>
      <c r="C11" s="52" t="s">
        <v>536</v>
      </c>
      <c r="D11" s="30" t="s">
        <v>537</v>
      </c>
      <c r="E11" s="29"/>
      <c r="F11" s="33" t="s">
        <v>508</v>
      </c>
      <c r="G11" s="4" t="s">
        <v>522</v>
      </c>
      <c r="H11" s="32" t="s">
        <v>598</v>
      </c>
      <c r="I11" s="4" t="s">
        <v>508</v>
      </c>
      <c r="J11" s="35" t="s">
        <v>531</v>
      </c>
      <c r="K11" s="29" t="s">
        <v>538</v>
      </c>
      <c r="L11" s="31">
        <v>0</v>
      </c>
      <c r="M11" s="31">
        <v>0</v>
      </c>
      <c r="N11" s="49">
        <v>4</v>
      </c>
      <c r="O11" s="34"/>
      <c r="P11" s="222">
        <v>0</v>
      </c>
      <c r="Q11" s="32" t="s">
        <v>778</v>
      </c>
      <c r="R11" s="34"/>
      <c r="T11" s="50"/>
    </row>
    <row r="12" spans="1:20" ht="52.5" x14ac:dyDescent="0.2">
      <c r="A12" s="4">
        <v>6</v>
      </c>
      <c r="B12" s="46" t="s">
        <v>541</v>
      </c>
      <c r="C12" s="52" t="s">
        <v>539</v>
      </c>
      <c r="D12" s="30" t="s">
        <v>540</v>
      </c>
      <c r="E12" s="29">
        <v>72224000</v>
      </c>
      <c r="F12" s="33" t="s">
        <v>508</v>
      </c>
      <c r="G12" s="4" t="s">
        <v>522</v>
      </c>
      <c r="H12" s="37" t="s">
        <v>628</v>
      </c>
      <c r="I12" s="30" t="s">
        <v>508</v>
      </c>
      <c r="J12" s="35" t="s">
        <v>542</v>
      </c>
      <c r="K12" s="29" t="s">
        <v>624</v>
      </c>
      <c r="L12" s="31">
        <v>170000</v>
      </c>
      <c r="M12" s="31">
        <v>42500</v>
      </c>
      <c r="N12" s="31">
        <v>212500</v>
      </c>
      <c r="O12" s="34"/>
      <c r="P12" s="222">
        <v>212499.97</v>
      </c>
      <c r="Q12" s="34"/>
      <c r="R12" s="34"/>
    </row>
    <row r="13" spans="1:20" ht="52.5" x14ac:dyDescent="0.2">
      <c r="A13" s="4">
        <v>7</v>
      </c>
      <c r="B13" s="46" t="s">
        <v>544</v>
      </c>
      <c r="C13" s="52" t="s">
        <v>629</v>
      </c>
      <c r="D13" s="30" t="s">
        <v>543</v>
      </c>
      <c r="E13" s="29">
        <v>30125110</v>
      </c>
      <c r="F13" s="36" t="s">
        <v>620</v>
      </c>
      <c r="G13" s="4" t="s">
        <v>522</v>
      </c>
      <c r="H13" s="37" t="s">
        <v>600</v>
      </c>
      <c r="I13" s="4" t="s">
        <v>508</v>
      </c>
      <c r="J13" s="35" t="s">
        <v>585</v>
      </c>
      <c r="K13" s="29" t="s">
        <v>625</v>
      </c>
      <c r="L13" s="31">
        <v>133140</v>
      </c>
      <c r="M13" s="31">
        <v>33285</v>
      </c>
      <c r="N13" s="31">
        <v>166425</v>
      </c>
      <c r="O13" s="34"/>
      <c r="P13" s="222">
        <v>75700</v>
      </c>
      <c r="Q13" s="34"/>
      <c r="R13" s="34"/>
    </row>
    <row r="14" spans="1:20" ht="52.5" x14ac:dyDescent="0.2">
      <c r="A14" s="4">
        <v>8</v>
      </c>
      <c r="B14" s="47" t="s">
        <v>548</v>
      </c>
      <c r="C14" s="52" t="s">
        <v>546</v>
      </c>
      <c r="D14" s="30" t="s">
        <v>547</v>
      </c>
      <c r="E14" s="29">
        <v>34110000</v>
      </c>
      <c r="F14" s="36" t="s">
        <v>621</v>
      </c>
      <c r="G14" s="4" t="s">
        <v>522</v>
      </c>
      <c r="H14" s="37" t="s">
        <v>601</v>
      </c>
      <c r="I14" s="4" t="s">
        <v>508</v>
      </c>
      <c r="J14" s="35" t="s">
        <v>549</v>
      </c>
      <c r="K14" s="29" t="s">
        <v>626</v>
      </c>
      <c r="L14" s="31">
        <v>178743.9</v>
      </c>
      <c r="M14" s="31">
        <v>44685.97</v>
      </c>
      <c r="N14" s="31">
        <v>223429.87</v>
      </c>
      <c r="O14" s="34"/>
      <c r="P14" s="222">
        <v>223422.4</v>
      </c>
      <c r="Q14" s="34"/>
      <c r="R14" s="34"/>
    </row>
    <row r="15" spans="1:20" ht="21" x14ac:dyDescent="0.2">
      <c r="A15" s="4">
        <v>9</v>
      </c>
      <c r="B15" s="47" t="s">
        <v>552</v>
      </c>
      <c r="C15" s="52" t="s">
        <v>550</v>
      </c>
      <c r="D15" s="30" t="s">
        <v>551</v>
      </c>
      <c r="E15" s="29">
        <v>50312610</v>
      </c>
      <c r="F15" s="36" t="s">
        <v>556</v>
      </c>
      <c r="G15" s="4" t="s">
        <v>522</v>
      </c>
      <c r="H15" s="37" t="s">
        <v>555</v>
      </c>
      <c r="I15" s="4" t="s">
        <v>508</v>
      </c>
      <c r="J15" s="35" t="s">
        <v>553</v>
      </c>
      <c r="K15" s="29" t="s">
        <v>554</v>
      </c>
      <c r="L15" s="31">
        <v>197880</v>
      </c>
      <c r="M15" s="31">
        <v>49470</v>
      </c>
      <c r="N15" s="31">
        <v>247350</v>
      </c>
      <c r="O15" s="34"/>
      <c r="P15" s="222">
        <v>226737.5</v>
      </c>
      <c r="Q15" s="216"/>
      <c r="R15" s="34"/>
      <c r="S15" s="121"/>
    </row>
    <row r="16" spans="1:20" ht="63" x14ac:dyDescent="0.2">
      <c r="A16" s="4">
        <v>10</v>
      </c>
      <c r="B16" s="47" t="s">
        <v>559</v>
      </c>
      <c r="C16" s="52" t="s">
        <v>557</v>
      </c>
      <c r="D16" s="30" t="s">
        <v>558</v>
      </c>
      <c r="E16" s="29">
        <v>80580000</v>
      </c>
      <c r="F16" s="36" t="s">
        <v>561</v>
      </c>
      <c r="G16" s="4" t="s">
        <v>522</v>
      </c>
      <c r="H16" s="37" t="s">
        <v>622</v>
      </c>
      <c r="I16" s="4" t="s">
        <v>508</v>
      </c>
      <c r="J16" s="35" t="s">
        <v>560</v>
      </c>
      <c r="K16" s="29" t="s">
        <v>627</v>
      </c>
      <c r="L16" s="31">
        <v>110400</v>
      </c>
      <c r="M16" s="31">
        <v>0</v>
      </c>
      <c r="N16" s="31">
        <v>110400</v>
      </c>
      <c r="O16" s="34"/>
      <c r="P16" s="128">
        <v>97200</v>
      </c>
      <c r="R16" s="34"/>
    </row>
    <row r="17" spans="1:19" ht="52.5" x14ac:dyDescent="0.2">
      <c r="A17" s="4">
        <v>11</v>
      </c>
      <c r="B17" s="47" t="s">
        <v>564</v>
      </c>
      <c r="C17" s="52" t="s">
        <v>562</v>
      </c>
      <c r="D17" s="30" t="s">
        <v>563</v>
      </c>
      <c r="E17" s="29">
        <v>79952000</v>
      </c>
      <c r="F17" s="4" t="s">
        <v>508</v>
      </c>
      <c r="G17" s="4" t="s">
        <v>522</v>
      </c>
      <c r="H17" s="37" t="s">
        <v>567</v>
      </c>
      <c r="I17" s="30" t="s">
        <v>508</v>
      </c>
      <c r="J17" s="35" t="s">
        <v>565</v>
      </c>
      <c r="K17" s="29" t="s">
        <v>566</v>
      </c>
      <c r="L17" s="31">
        <v>49910</v>
      </c>
      <c r="M17" s="31">
        <v>12477.5</v>
      </c>
      <c r="N17" s="31">
        <v>62387.5</v>
      </c>
      <c r="O17" s="34"/>
      <c r="P17" s="222">
        <v>31193.75</v>
      </c>
      <c r="Q17" s="34"/>
      <c r="R17" s="34"/>
    </row>
    <row r="18" spans="1:19" ht="31.5" x14ac:dyDescent="0.2">
      <c r="A18" s="4">
        <v>12</v>
      </c>
      <c r="B18" s="47" t="s">
        <v>643</v>
      </c>
      <c r="C18" s="52" t="s">
        <v>634</v>
      </c>
      <c r="D18" s="30" t="s">
        <v>649</v>
      </c>
      <c r="E18" s="29">
        <v>60420000</v>
      </c>
      <c r="F18" s="4" t="s">
        <v>508</v>
      </c>
      <c r="G18" s="4" t="s">
        <v>522</v>
      </c>
      <c r="H18" s="48" t="s">
        <v>664</v>
      </c>
      <c r="I18" s="4" t="s">
        <v>508</v>
      </c>
      <c r="J18" s="35" t="s">
        <v>663</v>
      </c>
      <c r="K18" s="29"/>
      <c r="L18" s="49">
        <v>72612.22</v>
      </c>
      <c r="M18" s="49">
        <v>0</v>
      </c>
      <c r="N18" s="49">
        <v>72612.22</v>
      </c>
      <c r="O18" s="34"/>
      <c r="P18" s="128">
        <v>72612.22</v>
      </c>
      <c r="Q18" s="34"/>
      <c r="R18" s="34"/>
      <c r="S18" s="51"/>
    </row>
    <row r="19" spans="1:19" ht="31.5" x14ac:dyDescent="0.2">
      <c r="A19" s="4">
        <v>13</v>
      </c>
      <c r="B19" s="47" t="s">
        <v>652</v>
      </c>
      <c r="C19" s="52" t="s">
        <v>650</v>
      </c>
      <c r="D19" s="30" t="s">
        <v>651</v>
      </c>
      <c r="E19" s="29">
        <v>79416000</v>
      </c>
      <c r="F19" s="4" t="s">
        <v>508</v>
      </c>
      <c r="G19" s="4" t="s">
        <v>522</v>
      </c>
      <c r="H19" s="37" t="s">
        <v>653</v>
      </c>
      <c r="I19" s="4" t="s">
        <v>508</v>
      </c>
      <c r="J19" s="35" t="s">
        <v>603</v>
      </c>
      <c r="K19" s="29" t="s">
        <v>654</v>
      </c>
      <c r="L19" s="31">
        <v>33600</v>
      </c>
      <c r="M19" s="31">
        <v>8400</v>
      </c>
      <c r="N19" s="31">
        <v>42000</v>
      </c>
      <c r="O19" s="34"/>
      <c r="P19" s="222">
        <v>42000</v>
      </c>
      <c r="Q19" s="34"/>
      <c r="R19" s="34"/>
    </row>
    <row r="20" spans="1:19" ht="21" x14ac:dyDescent="0.2">
      <c r="A20" s="4">
        <v>14</v>
      </c>
      <c r="B20" s="47" t="s">
        <v>644</v>
      </c>
      <c r="C20" s="52" t="s">
        <v>635</v>
      </c>
      <c r="D20" s="30" t="s">
        <v>665</v>
      </c>
      <c r="E20" s="29">
        <v>60420000</v>
      </c>
      <c r="F20" s="4" t="s">
        <v>508</v>
      </c>
      <c r="G20" s="4" t="s">
        <v>522</v>
      </c>
      <c r="H20" s="37" t="s">
        <v>666</v>
      </c>
      <c r="I20" s="4" t="s">
        <v>508</v>
      </c>
      <c r="J20" s="35" t="s">
        <v>603</v>
      </c>
      <c r="K20" s="29"/>
      <c r="L20" s="49">
        <v>63316.33</v>
      </c>
      <c r="M20" s="49">
        <v>0</v>
      </c>
      <c r="N20" s="49">
        <v>63316.33</v>
      </c>
      <c r="O20" s="55"/>
      <c r="P20" s="222">
        <v>63093.33</v>
      </c>
      <c r="Q20" s="34"/>
      <c r="R20" s="34"/>
    </row>
    <row r="21" spans="1:19" ht="21" x14ac:dyDescent="0.2">
      <c r="A21" s="4">
        <v>15</v>
      </c>
      <c r="B21" s="47" t="s">
        <v>645</v>
      </c>
      <c r="C21" s="52" t="s">
        <v>774</v>
      </c>
      <c r="D21" s="30" t="s">
        <v>667</v>
      </c>
      <c r="E21" s="29">
        <v>60420000</v>
      </c>
      <c r="F21" s="4" t="s">
        <v>508</v>
      </c>
      <c r="G21" s="4" t="s">
        <v>522</v>
      </c>
      <c r="H21" s="37" t="s">
        <v>666</v>
      </c>
      <c r="I21" s="4" t="s">
        <v>508</v>
      </c>
      <c r="J21" s="35" t="s">
        <v>603</v>
      </c>
      <c r="K21" s="29"/>
      <c r="L21" s="49">
        <v>114086.55</v>
      </c>
      <c r="M21" s="49">
        <v>0</v>
      </c>
      <c r="N21" s="49">
        <v>114086.55</v>
      </c>
      <c r="O21" s="34"/>
      <c r="P21" s="222">
        <v>114086.55</v>
      </c>
      <c r="Q21" s="34"/>
      <c r="R21" s="34"/>
    </row>
    <row r="22" spans="1:19" ht="42" x14ac:dyDescent="0.2">
      <c r="A22" s="4">
        <v>16</v>
      </c>
      <c r="B22" s="45" t="s">
        <v>657</v>
      </c>
      <c r="C22" s="48" t="s">
        <v>656</v>
      </c>
      <c r="D22" s="53" t="s">
        <v>655</v>
      </c>
      <c r="E22" s="29">
        <v>50730000</v>
      </c>
      <c r="F22" s="7" t="s">
        <v>508</v>
      </c>
      <c r="G22" s="7" t="s">
        <v>522</v>
      </c>
      <c r="H22" s="48" t="s">
        <v>659</v>
      </c>
      <c r="I22" s="7" t="s">
        <v>508</v>
      </c>
      <c r="J22" s="7" t="s">
        <v>658</v>
      </c>
      <c r="K22" s="29" t="s">
        <v>782</v>
      </c>
      <c r="L22" s="49">
        <v>21350</v>
      </c>
      <c r="M22" s="49">
        <v>5337.5</v>
      </c>
      <c r="N22" s="49">
        <v>26687.5</v>
      </c>
      <c r="O22" s="34"/>
      <c r="P22" s="222">
        <v>26687.5</v>
      </c>
      <c r="Q22" s="34"/>
      <c r="R22" s="34"/>
    </row>
    <row r="23" spans="1:19" ht="21" x14ac:dyDescent="0.2">
      <c r="A23" s="4">
        <v>17</v>
      </c>
      <c r="B23" s="47" t="s">
        <v>639</v>
      </c>
      <c r="C23" s="52" t="s">
        <v>636</v>
      </c>
      <c r="D23" s="30" t="s">
        <v>660</v>
      </c>
      <c r="E23" s="29">
        <v>60420000</v>
      </c>
      <c r="F23" s="4" t="s">
        <v>508</v>
      </c>
      <c r="G23" s="4" t="s">
        <v>522</v>
      </c>
      <c r="H23" s="105" t="s">
        <v>661</v>
      </c>
      <c r="I23" s="4" t="s">
        <v>508</v>
      </c>
      <c r="J23" s="4" t="s">
        <v>525</v>
      </c>
      <c r="K23" s="29"/>
      <c r="L23" s="31">
        <v>71319.88</v>
      </c>
      <c r="M23" s="31">
        <v>0</v>
      </c>
      <c r="N23" s="31">
        <v>71319.88</v>
      </c>
      <c r="O23" s="34"/>
      <c r="P23" s="222">
        <v>71319.88</v>
      </c>
      <c r="Q23" s="34"/>
      <c r="R23" s="34"/>
    </row>
    <row r="24" spans="1:19" ht="39" customHeight="1" x14ac:dyDescent="0.2">
      <c r="A24" s="4">
        <v>18</v>
      </c>
      <c r="B24" s="47" t="s">
        <v>640</v>
      </c>
      <c r="C24" s="52" t="s">
        <v>631</v>
      </c>
      <c r="D24" s="30" t="s">
        <v>902</v>
      </c>
      <c r="E24" s="29">
        <v>60420000</v>
      </c>
      <c r="F24" s="4" t="s">
        <v>508</v>
      </c>
      <c r="G24" s="4" t="s">
        <v>522</v>
      </c>
      <c r="H24" s="105" t="s">
        <v>661</v>
      </c>
      <c r="I24" s="4" t="s">
        <v>508</v>
      </c>
      <c r="J24" s="4" t="s">
        <v>668</v>
      </c>
      <c r="K24" s="29"/>
      <c r="L24" s="31">
        <v>70516.070000000007</v>
      </c>
      <c r="M24" s="31">
        <v>0</v>
      </c>
      <c r="N24" s="31">
        <v>70516.070000000007</v>
      </c>
      <c r="O24" s="34"/>
      <c r="P24" s="222">
        <v>70516.070000000007</v>
      </c>
      <c r="Q24" s="34"/>
      <c r="R24" s="34"/>
    </row>
    <row r="25" spans="1:19" ht="48.75" customHeight="1" x14ac:dyDescent="0.2">
      <c r="A25" s="4">
        <v>19</v>
      </c>
      <c r="B25" s="47" t="s">
        <v>669</v>
      </c>
      <c r="C25" s="52" t="s">
        <v>670</v>
      </c>
      <c r="D25" s="30" t="s">
        <v>672</v>
      </c>
      <c r="E25" s="29" t="s">
        <v>671</v>
      </c>
      <c r="F25" s="4" t="s">
        <v>508</v>
      </c>
      <c r="G25" s="4" t="s">
        <v>522</v>
      </c>
      <c r="H25" s="105" t="s">
        <v>673</v>
      </c>
      <c r="I25" s="4" t="s">
        <v>508</v>
      </c>
      <c r="J25" s="4" t="s">
        <v>674</v>
      </c>
      <c r="K25" s="29" t="s">
        <v>1010</v>
      </c>
      <c r="L25" s="31">
        <v>39015</v>
      </c>
      <c r="M25" s="31">
        <v>9753.75</v>
      </c>
      <c r="N25" s="31">
        <v>48768.75</v>
      </c>
      <c r="O25" s="34"/>
      <c r="P25" s="222">
        <v>48768.75</v>
      </c>
      <c r="Q25" s="34"/>
      <c r="R25" s="34"/>
    </row>
    <row r="26" spans="1:19" ht="32.25" customHeight="1" x14ac:dyDescent="0.2">
      <c r="A26" s="4">
        <v>20</v>
      </c>
      <c r="B26" s="47" t="s">
        <v>676</v>
      </c>
      <c r="C26" s="52" t="s">
        <v>675</v>
      </c>
      <c r="D26" s="30" t="s">
        <v>678</v>
      </c>
      <c r="E26" s="29" t="s">
        <v>677</v>
      </c>
      <c r="F26" s="4" t="s">
        <v>508</v>
      </c>
      <c r="G26" s="4" t="s">
        <v>522</v>
      </c>
      <c r="H26" s="105" t="s">
        <v>679</v>
      </c>
      <c r="I26" s="4" t="s">
        <v>508</v>
      </c>
      <c r="J26" s="4" t="s">
        <v>680</v>
      </c>
      <c r="K26" s="29" t="s">
        <v>785</v>
      </c>
      <c r="L26" s="31">
        <v>49947.14</v>
      </c>
      <c r="M26" s="31">
        <v>6493.13</v>
      </c>
      <c r="N26" s="31">
        <v>56440.27</v>
      </c>
      <c r="O26" s="34"/>
      <c r="P26" s="222">
        <v>52668.62</v>
      </c>
      <c r="Q26" s="34"/>
      <c r="R26" s="34"/>
    </row>
    <row r="27" spans="1:19" ht="21" x14ac:dyDescent="0.2">
      <c r="A27" s="4">
        <v>21</v>
      </c>
      <c r="B27" s="47" t="s">
        <v>681</v>
      </c>
      <c r="C27" s="52" t="s">
        <v>682</v>
      </c>
      <c r="D27" s="30" t="s">
        <v>683</v>
      </c>
      <c r="E27" s="29">
        <v>71319000</v>
      </c>
      <c r="F27" s="4" t="s">
        <v>508</v>
      </c>
      <c r="G27" s="4" t="s">
        <v>522</v>
      </c>
      <c r="H27" s="105" t="s">
        <v>684</v>
      </c>
      <c r="I27" s="4" t="s">
        <v>508</v>
      </c>
      <c r="J27" s="4" t="s">
        <v>685</v>
      </c>
      <c r="K27" s="29"/>
      <c r="L27" s="31">
        <v>39000</v>
      </c>
      <c r="M27" s="31">
        <v>9750</v>
      </c>
      <c r="N27" s="31">
        <v>48750</v>
      </c>
      <c r="O27" s="34"/>
      <c r="P27" s="222">
        <v>48750</v>
      </c>
      <c r="Q27" s="34"/>
      <c r="R27" s="34"/>
    </row>
    <row r="28" spans="1:19" ht="21" x14ac:dyDescent="0.2">
      <c r="A28" s="4">
        <v>22</v>
      </c>
      <c r="B28" s="47" t="s">
        <v>641</v>
      </c>
      <c r="C28" s="52" t="s">
        <v>632</v>
      </c>
      <c r="D28" s="30" t="s">
        <v>686</v>
      </c>
      <c r="E28" s="29">
        <v>60420000</v>
      </c>
      <c r="F28" s="4" t="s">
        <v>508</v>
      </c>
      <c r="G28" s="4" t="s">
        <v>522</v>
      </c>
      <c r="H28" s="37" t="s">
        <v>666</v>
      </c>
      <c r="I28" s="4" t="s">
        <v>508</v>
      </c>
      <c r="J28" s="4" t="s">
        <v>687</v>
      </c>
      <c r="K28" s="29"/>
      <c r="L28" s="49">
        <v>77000</v>
      </c>
      <c r="M28" s="31">
        <v>0</v>
      </c>
      <c r="N28" s="31">
        <v>77000</v>
      </c>
      <c r="O28" s="34"/>
      <c r="P28" s="222">
        <v>75642.16</v>
      </c>
      <c r="Q28" s="34"/>
      <c r="R28" s="34"/>
    </row>
    <row r="29" spans="1:19" ht="31.5" x14ac:dyDescent="0.2">
      <c r="A29" s="4">
        <v>23</v>
      </c>
      <c r="B29" s="47" t="s">
        <v>688</v>
      </c>
      <c r="C29" s="52" t="s">
        <v>689</v>
      </c>
      <c r="D29" s="30" t="s">
        <v>690</v>
      </c>
      <c r="E29" s="29">
        <v>63712210</v>
      </c>
      <c r="F29" s="4" t="s">
        <v>508</v>
      </c>
      <c r="G29" s="4" t="s">
        <v>522</v>
      </c>
      <c r="H29" s="105" t="s">
        <v>692</v>
      </c>
      <c r="I29" s="4" t="s">
        <v>508</v>
      </c>
      <c r="J29" s="4" t="s">
        <v>691</v>
      </c>
      <c r="K29" s="29"/>
      <c r="L29" s="31">
        <v>64000</v>
      </c>
      <c r="M29" s="31">
        <v>16000</v>
      </c>
      <c r="N29" s="31">
        <v>80000</v>
      </c>
      <c r="O29" s="34"/>
      <c r="P29" s="222">
        <v>80000</v>
      </c>
      <c r="Q29" s="34"/>
      <c r="R29" s="34"/>
    </row>
    <row r="30" spans="1:19" ht="21" x14ac:dyDescent="0.2">
      <c r="A30" s="4">
        <v>24</v>
      </c>
      <c r="B30" s="47" t="s">
        <v>642</v>
      </c>
      <c r="C30" s="52" t="s">
        <v>633</v>
      </c>
      <c r="D30" s="30" t="s">
        <v>693</v>
      </c>
      <c r="E30" s="29">
        <v>60420000</v>
      </c>
      <c r="F30" s="4" t="s">
        <v>508</v>
      </c>
      <c r="G30" s="4" t="s">
        <v>522</v>
      </c>
      <c r="H30" s="37" t="s">
        <v>666</v>
      </c>
      <c r="I30" s="4" t="s">
        <v>508</v>
      </c>
      <c r="J30" s="4" t="s">
        <v>694</v>
      </c>
      <c r="K30" s="29"/>
      <c r="L30" s="31">
        <v>93000</v>
      </c>
      <c r="M30" s="31">
        <v>0</v>
      </c>
      <c r="N30" s="31">
        <v>93000</v>
      </c>
      <c r="O30" s="34"/>
      <c r="P30" s="222">
        <v>91215.55</v>
      </c>
      <c r="Q30" s="34"/>
      <c r="R30" s="34"/>
    </row>
    <row r="31" spans="1:19" ht="21" x14ac:dyDescent="0.2">
      <c r="A31" s="4">
        <v>25</v>
      </c>
      <c r="B31" s="47" t="s">
        <v>646</v>
      </c>
      <c r="C31" s="52" t="s">
        <v>636</v>
      </c>
      <c r="D31" s="30" t="s">
        <v>737</v>
      </c>
      <c r="E31" s="29">
        <v>60420000</v>
      </c>
      <c r="F31" s="4" t="s">
        <v>508</v>
      </c>
      <c r="G31" s="4" t="s">
        <v>522</v>
      </c>
      <c r="H31" s="37" t="s">
        <v>666</v>
      </c>
      <c r="I31" s="4" t="s">
        <v>508</v>
      </c>
      <c r="J31" s="35" t="s">
        <v>738</v>
      </c>
      <c r="K31" s="29"/>
      <c r="L31" s="31">
        <v>75987.64</v>
      </c>
      <c r="M31" s="31">
        <v>0</v>
      </c>
      <c r="N31" s="31">
        <v>75987.64</v>
      </c>
      <c r="O31" s="34"/>
      <c r="P31" s="222">
        <v>75987.64</v>
      </c>
      <c r="Q31" s="34"/>
      <c r="R31" s="34"/>
    </row>
    <row r="32" spans="1:19" ht="21" x14ac:dyDescent="0.2">
      <c r="A32" s="4">
        <v>26</v>
      </c>
      <c r="B32" s="47" t="s">
        <v>740</v>
      </c>
      <c r="C32" s="52" t="s">
        <v>739</v>
      </c>
      <c r="D32" s="30" t="s">
        <v>742</v>
      </c>
      <c r="E32" s="29" t="s">
        <v>741</v>
      </c>
      <c r="F32" s="4" t="s">
        <v>508</v>
      </c>
      <c r="G32" s="4" t="s">
        <v>522</v>
      </c>
      <c r="H32" s="37" t="s">
        <v>743</v>
      </c>
      <c r="I32" s="4" t="s">
        <v>508</v>
      </c>
      <c r="J32" s="35" t="s">
        <v>744</v>
      </c>
      <c r="K32" s="29"/>
      <c r="L32" s="31">
        <v>36861.1</v>
      </c>
      <c r="M32" s="31">
        <v>0</v>
      </c>
      <c r="N32" s="31">
        <v>36861.1</v>
      </c>
      <c r="O32" s="34"/>
      <c r="P32" s="222">
        <v>36861.1</v>
      </c>
      <c r="Q32" s="34"/>
      <c r="R32" s="34"/>
    </row>
    <row r="33" spans="1:18" ht="21" x14ac:dyDescent="0.2">
      <c r="A33" s="4">
        <v>27</v>
      </c>
      <c r="B33" s="47" t="s">
        <v>647</v>
      </c>
      <c r="C33" s="52" t="s">
        <v>637</v>
      </c>
      <c r="D33" s="30" t="s">
        <v>745</v>
      </c>
      <c r="E33" s="29">
        <v>60420000</v>
      </c>
      <c r="F33" s="4" t="s">
        <v>508</v>
      </c>
      <c r="G33" s="4" t="s">
        <v>522</v>
      </c>
      <c r="H33" s="37" t="s">
        <v>666</v>
      </c>
      <c r="I33" s="4" t="s">
        <v>508</v>
      </c>
      <c r="J33" s="35" t="s">
        <v>773</v>
      </c>
      <c r="K33" s="29"/>
      <c r="L33" s="49">
        <v>81000</v>
      </c>
      <c r="M33" s="31">
        <v>0</v>
      </c>
      <c r="N33" s="31">
        <v>81000</v>
      </c>
      <c r="O33" s="11"/>
      <c r="P33" s="222">
        <v>79682.16</v>
      </c>
      <c r="Q33" s="11"/>
      <c r="R33" s="11"/>
    </row>
    <row r="34" spans="1:18" ht="21" x14ac:dyDescent="0.2">
      <c r="A34" s="4">
        <v>28</v>
      </c>
      <c r="B34" s="47" t="s">
        <v>746</v>
      </c>
      <c r="C34" s="52" t="s">
        <v>747</v>
      </c>
      <c r="D34" s="56" t="s">
        <v>748</v>
      </c>
      <c r="E34" s="29" t="s">
        <v>741</v>
      </c>
      <c r="F34" s="4" t="s">
        <v>508</v>
      </c>
      <c r="G34" s="4" t="s">
        <v>522</v>
      </c>
      <c r="H34" s="37" t="s">
        <v>743</v>
      </c>
      <c r="I34" s="4" t="s">
        <v>508</v>
      </c>
      <c r="J34" s="35" t="s">
        <v>749</v>
      </c>
      <c r="K34" s="29"/>
      <c r="L34" s="31">
        <v>30919.81</v>
      </c>
      <c r="M34" s="31">
        <v>0</v>
      </c>
      <c r="N34" s="31">
        <v>30919.81</v>
      </c>
      <c r="O34" s="11"/>
      <c r="P34" s="222">
        <v>30919.81</v>
      </c>
      <c r="Q34" s="11"/>
      <c r="R34" s="11"/>
    </row>
    <row r="35" spans="1:18" ht="52.5" x14ac:dyDescent="0.2">
      <c r="A35" s="4">
        <v>29</v>
      </c>
      <c r="B35" s="47" t="s">
        <v>751</v>
      </c>
      <c r="C35" s="52" t="s">
        <v>750</v>
      </c>
      <c r="D35" s="30" t="s">
        <v>752</v>
      </c>
      <c r="E35" s="29">
        <v>22462000</v>
      </c>
      <c r="F35" s="4" t="s">
        <v>508</v>
      </c>
      <c r="G35" s="4" t="s">
        <v>522</v>
      </c>
      <c r="H35" s="37" t="s">
        <v>753</v>
      </c>
      <c r="I35" s="4" t="s">
        <v>508</v>
      </c>
      <c r="J35" s="35" t="s">
        <v>749</v>
      </c>
      <c r="K35" s="29" t="s">
        <v>785</v>
      </c>
      <c r="L35" s="31">
        <v>24650</v>
      </c>
      <c r="M35" s="31">
        <v>6162.5</v>
      </c>
      <c r="N35" s="31">
        <v>30812.5</v>
      </c>
      <c r="O35" s="11"/>
      <c r="P35" s="222">
        <v>30812.5</v>
      </c>
      <c r="Q35" s="11"/>
      <c r="R35" s="11"/>
    </row>
    <row r="36" spans="1:18" ht="21" x14ac:dyDescent="0.2">
      <c r="A36" s="4">
        <v>30</v>
      </c>
      <c r="B36" s="47" t="s">
        <v>648</v>
      </c>
      <c r="C36" s="52" t="s">
        <v>638</v>
      </c>
      <c r="D36" s="4" t="s">
        <v>754</v>
      </c>
      <c r="E36" s="29">
        <v>60420000</v>
      </c>
      <c r="F36" s="4" t="s">
        <v>508</v>
      </c>
      <c r="G36" s="4" t="s">
        <v>522</v>
      </c>
      <c r="H36" s="37" t="s">
        <v>756</v>
      </c>
      <c r="I36" s="4" t="s">
        <v>508</v>
      </c>
      <c r="J36" s="35" t="s">
        <v>755</v>
      </c>
      <c r="K36" s="29"/>
      <c r="L36" s="31">
        <v>56000</v>
      </c>
      <c r="M36" s="31">
        <v>0</v>
      </c>
      <c r="N36" s="31">
        <v>56000</v>
      </c>
      <c r="O36" s="11"/>
      <c r="P36" s="222">
        <v>55735.26</v>
      </c>
      <c r="Q36" s="11"/>
      <c r="R36" s="11"/>
    </row>
    <row r="37" spans="1:18" ht="52.5" x14ac:dyDescent="0.2">
      <c r="A37" s="4">
        <v>31</v>
      </c>
      <c r="B37" s="47" t="s">
        <v>758</v>
      </c>
      <c r="C37" s="52" t="s">
        <v>757</v>
      </c>
      <c r="D37" s="4" t="s">
        <v>759</v>
      </c>
      <c r="E37" s="29">
        <v>85100000</v>
      </c>
      <c r="F37" s="4" t="s">
        <v>508</v>
      </c>
      <c r="G37" s="4" t="s">
        <v>522</v>
      </c>
      <c r="H37" s="37" t="s">
        <v>760</v>
      </c>
      <c r="I37" s="4" t="s">
        <v>508</v>
      </c>
      <c r="J37" s="35" t="s">
        <v>761</v>
      </c>
      <c r="K37" s="29" t="s">
        <v>782</v>
      </c>
      <c r="L37" s="31">
        <v>30500</v>
      </c>
      <c r="M37" s="31">
        <v>0</v>
      </c>
      <c r="N37" s="31">
        <v>30500</v>
      </c>
      <c r="O37" s="11"/>
      <c r="P37" s="222">
        <v>26000</v>
      </c>
      <c r="Q37" s="11"/>
      <c r="R37" s="11"/>
    </row>
    <row r="38" spans="1:18" ht="21" x14ac:dyDescent="0.2">
      <c r="A38" s="4">
        <v>32</v>
      </c>
      <c r="B38" s="47" t="s">
        <v>776</v>
      </c>
      <c r="C38" s="52" t="s">
        <v>775</v>
      </c>
      <c r="D38" s="4" t="s">
        <v>905</v>
      </c>
      <c r="E38" s="29">
        <v>60420000</v>
      </c>
      <c r="F38" s="4" t="s">
        <v>508</v>
      </c>
      <c r="G38" s="4" t="s">
        <v>522</v>
      </c>
      <c r="H38" s="37" t="s">
        <v>666</v>
      </c>
      <c r="I38" s="4" t="s">
        <v>508</v>
      </c>
      <c r="J38" s="35" t="s">
        <v>777</v>
      </c>
      <c r="K38" s="29"/>
      <c r="L38" s="31">
        <v>51474.97</v>
      </c>
      <c r="M38" s="31">
        <v>0</v>
      </c>
      <c r="N38" s="31">
        <v>51474.97</v>
      </c>
      <c r="O38" s="11"/>
      <c r="P38" s="222">
        <v>51474.97</v>
      </c>
      <c r="Q38" s="11"/>
      <c r="R38" s="11"/>
    </row>
    <row r="39" spans="1:18" ht="21" x14ac:dyDescent="0.2">
      <c r="A39" s="4">
        <v>33</v>
      </c>
      <c r="B39" s="47" t="s">
        <v>763</v>
      </c>
      <c r="C39" s="52" t="s">
        <v>634</v>
      </c>
      <c r="D39" s="4" t="s">
        <v>762</v>
      </c>
      <c r="E39" s="29">
        <v>60420000</v>
      </c>
      <c r="F39" s="4" t="s">
        <v>508</v>
      </c>
      <c r="G39" s="4" t="s">
        <v>522</v>
      </c>
      <c r="H39" s="105" t="s">
        <v>661</v>
      </c>
      <c r="I39" s="4" t="s">
        <v>508</v>
      </c>
      <c r="J39" s="35" t="s">
        <v>764</v>
      </c>
      <c r="K39" s="29"/>
      <c r="L39" s="31">
        <v>58541</v>
      </c>
      <c r="M39" s="31">
        <v>0</v>
      </c>
      <c r="N39" s="31">
        <v>58541</v>
      </c>
      <c r="O39" s="11"/>
      <c r="P39" s="222">
        <v>58541</v>
      </c>
      <c r="Q39" s="11"/>
      <c r="R39" s="11"/>
    </row>
    <row r="40" spans="1:18" ht="21" x14ac:dyDescent="0.2">
      <c r="A40" s="4">
        <v>34</v>
      </c>
      <c r="B40" s="47" t="s">
        <v>765</v>
      </c>
      <c r="C40" s="52" t="s">
        <v>766</v>
      </c>
      <c r="D40" s="4" t="s">
        <v>767</v>
      </c>
      <c r="E40" s="29">
        <v>60420000</v>
      </c>
      <c r="F40" s="4" t="s">
        <v>508</v>
      </c>
      <c r="G40" s="4" t="s">
        <v>522</v>
      </c>
      <c r="H40" s="37" t="s">
        <v>666</v>
      </c>
      <c r="I40" s="4" t="s">
        <v>508</v>
      </c>
      <c r="J40" s="35" t="s">
        <v>764</v>
      </c>
      <c r="K40" s="29"/>
      <c r="L40" s="31">
        <v>83000</v>
      </c>
      <c r="M40" s="31">
        <v>0</v>
      </c>
      <c r="N40" s="31">
        <v>83000</v>
      </c>
      <c r="O40" s="11"/>
      <c r="P40" s="222">
        <v>80420.84</v>
      </c>
      <c r="Q40" s="11"/>
      <c r="R40" s="11"/>
    </row>
    <row r="41" spans="1:18" ht="42" x14ac:dyDescent="0.2">
      <c r="A41" s="4">
        <v>35</v>
      </c>
      <c r="B41" s="47" t="s">
        <v>768</v>
      </c>
      <c r="C41" s="52" t="s">
        <v>769</v>
      </c>
      <c r="D41" s="4" t="s">
        <v>770</v>
      </c>
      <c r="E41" s="29">
        <v>60420000</v>
      </c>
      <c r="F41" s="4" t="s">
        <v>508</v>
      </c>
      <c r="G41" s="4" t="s">
        <v>522</v>
      </c>
      <c r="H41" s="106" t="s">
        <v>771</v>
      </c>
      <c r="I41" s="4" t="s">
        <v>508</v>
      </c>
      <c r="J41" s="35" t="s">
        <v>764</v>
      </c>
      <c r="K41" s="29"/>
      <c r="L41" s="49">
        <v>60000</v>
      </c>
      <c r="M41" s="31">
        <v>0</v>
      </c>
      <c r="N41" s="31">
        <v>60000</v>
      </c>
      <c r="O41" s="11"/>
      <c r="P41" s="222">
        <v>57896.2</v>
      </c>
      <c r="Q41" s="11"/>
      <c r="R41" s="11"/>
    </row>
    <row r="42" spans="1:18" ht="305.25" customHeight="1" thickBot="1" x14ac:dyDescent="0.25">
      <c r="A42" s="15">
        <v>36</v>
      </c>
      <c r="B42" s="73" t="s">
        <v>780</v>
      </c>
      <c r="C42" s="74" t="s">
        <v>781</v>
      </c>
      <c r="D42" s="75" t="s">
        <v>779</v>
      </c>
      <c r="E42" s="75">
        <v>80522000</v>
      </c>
      <c r="F42" s="15" t="s">
        <v>508</v>
      </c>
      <c r="G42" s="15" t="s">
        <v>522</v>
      </c>
      <c r="H42" s="107" t="s">
        <v>784</v>
      </c>
      <c r="I42" s="15" t="s">
        <v>508</v>
      </c>
      <c r="J42" s="76" t="s">
        <v>783</v>
      </c>
      <c r="K42" s="75"/>
      <c r="L42" s="77">
        <f>800+768.75+486+11411.2+6560+7872+9100</f>
        <v>36997.949999999997</v>
      </c>
      <c r="M42" s="77">
        <f>N42-L42</f>
        <v>9057.3000000000029</v>
      </c>
      <c r="N42" s="77">
        <f>1000+768.75+607.5+14264+8200+9840+11375</f>
        <v>46055.25</v>
      </c>
      <c r="O42" s="22"/>
      <c r="P42" s="220" t="s">
        <v>1120</v>
      </c>
      <c r="Q42" s="22"/>
      <c r="R42" s="22"/>
    </row>
    <row r="43" spans="1:18" ht="31.5" x14ac:dyDescent="0.2">
      <c r="A43" s="25">
        <v>37</v>
      </c>
      <c r="B43" s="47" t="s">
        <v>881</v>
      </c>
      <c r="C43" s="52" t="s">
        <v>883</v>
      </c>
      <c r="D43" s="4" t="s">
        <v>882</v>
      </c>
      <c r="E43" s="29" t="s">
        <v>884</v>
      </c>
      <c r="F43" s="4" t="s">
        <v>508</v>
      </c>
      <c r="G43" s="93" t="s">
        <v>522</v>
      </c>
      <c r="H43" s="48" t="s">
        <v>885</v>
      </c>
      <c r="I43" s="4" t="s">
        <v>508</v>
      </c>
      <c r="J43" s="35" t="s">
        <v>886</v>
      </c>
      <c r="K43" s="28"/>
      <c r="L43" s="49">
        <v>46579.87</v>
      </c>
      <c r="M43" s="49">
        <v>0</v>
      </c>
      <c r="N43" s="49">
        <v>46579.87</v>
      </c>
      <c r="O43" s="28"/>
      <c r="P43" s="224">
        <v>46579.87</v>
      </c>
      <c r="Q43" s="28"/>
      <c r="R43" s="28"/>
    </row>
    <row r="44" spans="1:18" ht="21" x14ac:dyDescent="0.2">
      <c r="A44" s="4">
        <v>38</v>
      </c>
      <c r="B44" s="47" t="s">
        <v>887</v>
      </c>
      <c r="C44" s="52" t="s">
        <v>888</v>
      </c>
      <c r="D44" s="4" t="s">
        <v>889</v>
      </c>
      <c r="E44" s="29">
        <v>31440000</v>
      </c>
      <c r="F44" s="4" t="s">
        <v>508</v>
      </c>
      <c r="G44" s="4" t="s">
        <v>522</v>
      </c>
      <c r="H44" s="106" t="s">
        <v>890</v>
      </c>
      <c r="I44" s="4" t="s">
        <v>508</v>
      </c>
      <c r="J44" s="35" t="s">
        <v>891</v>
      </c>
      <c r="K44" s="11"/>
      <c r="L44" s="49">
        <v>42794.5</v>
      </c>
      <c r="M44" s="49">
        <v>10698.63</v>
      </c>
      <c r="N44" s="49">
        <v>53493.13</v>
      </c>
      <c r="O44" s="11"/>
      <c r="P44" s="222">
        <v>53493.13</v>
      </c>
      <c r="Q44" s="11"/>
      <c r="R44" s="11"/>
    </row>
    <row r="45" spans="1:18" ht="21" x14ac:dyDescent="0.2">
      <c r="A45" s="4">
        <v>39</v>
      </c>
      <c r="B45" s="47" t="s">
        <v>892</v>
      </c>
      <c r="C45" s="52" t="s">
        <v>634</v>
      </c>
      <c r="D45" s="4" t="s">
        <v>893</v>
      </c>
      <c r="E45" s="29">
        <v>60420000</v>
      </c>
      <c r="F45" s="4" t="s">
        <v>508</v>
      </c>
      <c r="G45" s="4" t="s">
        <v>522</v>
      </c>
      <c r="H45" s="106" t="s">
        <v>895</v>
      </c>
      <c r="I45" s="4" t="s">
        <v>508</v>
      </c>
      <c r="J45" s="35" t="s">
        <v>896</v>
      </c>
      <c r="K45" s="11"/>
      <c r="L45" s="49">
        <v>156000</v>
      </c>
      <c r="M45" s="49">
        <v>0</v>
      </c>
      <c r="N45" s="49">
        <v>156000</v>
      </c>
      <c r="O45" s="11"/>
      <c r="P45" s="222">
        <v>150730.29</v>
      </c>
      <c r="Q45" s="11"/>
      <c r="R45" s="11"/>
    </row>
    <row r="46" spans="1:18" ht="31.5" x14ac:dyDescent="0.2">
      <c r="A46" s="4">
        <v>40</v>
      </c>
      <c r="B46" s="47" t="s">
        <v>897</v>
      </c>
      <c r="C46" s="52" t="s">
        <v>898</v>
      </c>
      <c r="D46" s="4" t="s">
        <v>899</v>
      </c>
      <c r="E46" s="29">
        <v>45261220</v>
      </c>
      <c r="F46" s="4" t="s">
        <v>508</v>
      </c>
      <c r="G46" s="4" t="s">
        <v>522</v>
      </c>
      <c r="H46" s="106" t="s">
        <v>900</v>
      </c>
      <c r="I46" s="4" t="s">
        <v>508</v>
      </c>
      <c r="J46" s="35" t="s">
        <v>901</v>
      </c>
      <c r="K46" s="11"/>
      <c r="L46" s="49">
        <v>37800</v>
      </c>
      <c r="M46" s="49">
        <v>9450</v>
      </c>
      <c r="N46" s="49">
        <v>47250</v>
      </c>
      <c r="O46" s="11"/>
      <c r="P46" s="222">
        <v>47250</v>
      </c>
      <c r="Q46" s="11"/>
      <c r="R46" s="11"/>
    </row>
    <row r="47" spans="1:18" ht="31.5" x14ac:dyDescent="0.2">
      <c r="A47" s="4">
        <v>41</v>
      </c>
      <c r="B47" s="47" t="s">
        <v>909</v>
      </c>
      <c r="C47" s="52" t="s">
        <v>912</v>
      </c>
      <c r="D47" s="4" t="s">
        <v>903</v>
      </c>
      <c r="E47" s="29">
        <v>60410000</v>
      </c>
      <c r="F47" s="4" t="s">
        <v>508</v>
      </c>
      <c r="G47" s="4" t="s">
        <v>522</v>
      </c>
      <c r="H47" s="106" t="s">
        <v>906</v>
      </c>
      <c r="I47" s="4" t="s">
        <v>508</v>
      </c>
      <c r="J47" s="35" t="s">
        <v>728</v>
      </c>
      <c r="K47" s="11"/>
      <c r="L47" s="49">
        <v>30231</v>
      </c>
      <c r="M47" s="49">
        <v>480</v>
      </c>
      <c r="N47" s="49">
        <f>L47+M47</f>
        <v>30711</v>
      </c>
      <c r="O47" s="11"/>
      <c r="P47" s="222">
        <v>30711</v>
      </c>
      <c r="Q47" s="11"/>
      <c r="R47" s="11"/>
    </row>
    <row r="48" spans="1:18" ht="21.75" thickBot="1" x14ac:dyDescent="0.25">
      <c r="A48" s="15">
        <v>42</v>
      </c>
      <c r="B48" s="73" t="s">
        <v>910</v>
      </c>
      <c r="C48" s="90" t="s">
        <v>911</v>
      </c>
      <c r="D48" s="15" t="s">
        <v>894</v>
      </c>
      <c r="E48" s="75">
        <v>60410000</v>
      </c>
      <c r="F48" s="15" t="s">
        <v>508</v>
      </c>
      <c r="G48" s="15" t="s">
        <v>522</v>
      </c>
      <c r="H48" s="107" t="s">
        <v>904</v>
      </c>
      <c r="I48" s="15" t="s">
        <v>508</v>
      </c>
      <c r="J48" s="115" t="s">
        <v>804</v>
      </c>
      <c r="K48" s="22"/>
      <c r="L48" s="77">
        <v>27372</v>
      </c>
      <c r="M48" s="77">
        <v>0</v>
      </c>
      <c r="N48" s="77">
        <v>27372</v>
      </c>
      <c r="O48" s="22"/>
      <c r="P48" s="220">
        <v>27372</v>
      </c>
      <c r="Q48" s="22"/>
      <c r="R48" s="22"/>
    </row>
    <row r="49" spans="1:18" ht="21" x14ac:dyDescent="0.2">
      <c r="A49" s="155">
        <v>43</v>
      </c>
      <c r="B49" s="144" t="s">
        <v>1015</v>
      </c>
      <c r="C49" s="145" t="s">
        <v>1016</v>
      </c>
      <c r="D49" s="93" t="s">
        <v>1014</v>
      </c>
      <c r="E49" s="146">
        <v>72910000</v>
      </c>
      <c r="F49" s="93" t="s">
        <v>508</v>
      </c>
      <c r="G49" s="93" t="s">
        <v>522</v>
      </c>
      <c r="H49" s="147" t="s">
        <v>575</v>
      </c>
      <c r="I49" s="93" t="s">
        <v>508</v>
      </c>
      <c r="J49" s="148" t="s">
        <v>1017</v>
      </c>
      <c r="K49" s="149" t="s">
        <v>1010</v>
      </c>
      <c r="L49" s="150">
        <v>49000</v>
      </c>
      <c r="M49" s="150">
        <f>L49*0.25</f>
        <v>12250</v>
      </c>
      <c r="N49" s="150">
        <f>L49*1.25</f>
        <v>61250</v>
      </c>
      <c r="O49" s="151"/>
      <c r="P49" s="224">
        <v>61250</v>
      </c>
      <c r="Q49" s="151"/>
      <c r="R49" s="151"/>
    </row>
    <row r="50" spans="1:18" ht="21" x14ac:dyDescent="0.2">
      <c r="A50" s="30">
        <v>44</v>
      </c>
      <c r="B50" s="132" t="s">
        <v>1020</v>
      </c>
      <c r="C50" s="133" t="s">
        <v>1019</v>
      </c>
      <c r="D50" s="25" t="s">
        <v>1018</v>
      </c>
      <c r="E50" s="141">
        <v>60420000</v>
      </c>
      <c r="F50" s="25" t="s">
        <v>508</v>
      </c>
      <c r="G50" s="25" t="s">
        <v>522</v>
      </c>
      <c r="H50" s="37" t="s">
        <v>666</v>
      </c>
      <c r="I50" s="25" t="s">
        <v>508</v>
      </c>
      <c r="J50" s="137" t="s">
        <v>1021</v>
      </c>
      <c r="K50" s="142"/>
      <c r="L50" s="143">
        <v>43000</v>
      </c>
      <c r="M50" s="143">
        <v>0</v>
      </c>
      <c r="N50" s="143">
        <v>43000</v>
      </c>
      <c r="O50" s="28"/>
      <c r="P50" s="222">
        <v>41814.93</v>
      </c>
      <c r="Q50" s="31"/>
      <c r="R50" s="28"/>
    </row>
    <row r="51" spans="1:18" ht="31.5" x14ac:dyDescent="0.2">
      <c r="A51" s="89">
        <v>45</v>
      </c>
      <c r="B51" s="132" t="s">
        <v>1024</v>
      </c>
      <c r="C51" s="127" t="s">
        <v>1023</v>
      </c>
      <c r="D51" s="4" t="s">
        <v>1025</v>
      </c>
      <c r="E51" s="4">
        <v>30121100</v>
      </c>
      <c r="F51" s="4" t="s">
        <v>508</v>
      </c>
      <c r="G51" s="4" t="s">
        <v>522</v>
      </c>
      <c r="H51" s="37" t="s">
        <v>1026</v>
      </c>
      <c r="I51" s="4" t="s">
        <v>508</v>
      </c>
      <c r="J51" s="35" t="s">
        <v>1022</v>
      </c>
      <c r="K51" s="140" t="s">
        <v>999</v>
      </c>
      <c r="L51" s="49">
        <v>26375</v>
      </c>
      <c r="M51" s="49">
        <f>L51*0.25</f>
        <v>6593.75</v>
      </c>
      <c r="N51" s="49">
        <f>L51*1.25</f>
        <v>32968.75</v>
      </c>
      <c r="O51" s="11"/>
      <c r="P51" s="222">
        <v>32968.75</v>
      </c>
      <c r="Q51" s="31"/>
      <c r="R51" s="11"/>
    </row>
    <row r="52" spans="1:18" ht="27" customHeight="1" x14ac:dyDescent="0.2">
      <c r="A52" s="30">
        <v>46</v>
      </c>
      <c r="B52" s="47" t="s">
        <v>1031</v>
      </c>
      <c r="C52" s="127" t="s">
        <v>1092</v>
      </c>
      <c r="D52" s="4" t="s">
        <v>1032</v>
      </c>
      <c r="E52" s="4">
        <v>80510000</v>
      </c>
      <c r="F52" s="4" t="s">
        <v>508</v>
      </c>
      <c r="G52" s="4" t="s">
        <v>522</v>
      </c>
      <c r="H52" s="48" t="s">
        <v>1033</v>
      </c>
      <c r="I52" s="4" t="s">
        <v>508</v>
      </c>
      <c r="J52" s="35" t="s">
        <v>1028</v>
      </c>
      <c r="K52" s="140" t="s">
        <v>785</v>
      </c>
      <c r="L52" s="162" t="s">
        <v>1034</v>
      </c>
      <c r="M52" s="128">
        <v>0</v>
      </c>
      <c r="N52" s="162" t="s">
        <v>1034</v>
      </c>
      <c r="O52" s="11"/>
      <c r="P52" s="222">
        <v>31130.91</v>
      </c>
      <c r="Q52" s="31"/>
      <c r="R52" s="11"/>
    </row>
    <row r="53" spans="1:18" ht="27" customHeight="1" x14ac:dyDescent="0.2">
      <c r="A53" s="30">
        <v>47</v>
      </c>
      <c r="B53" s="47" t="s">
        <v>1037</v>
      </c>
      <c r="C53" s="127" t="s">
        <v>1036</v>
      </c>
      <c r="D53" s="4" t="s">
        <v>1035</v>
      </c>
      <c r="E53" s="29">
        <v>60420000</v>
      </c>
      <c r="F53" s="4" t="s">
        <v>508</v>
      </c>
      <c r="G53" s="4" t="s">
        <v>522</v>
      </c>
      <c r="H53" s="37" t="s">
        <v>666</v>
      </c>
      <c r="I53" s="4" t="s">
        <v>508</v>
      </c>
      <c r="J53" s="35" t="s">
        <v>918</v>
      </c>
      <c r="K53" s="140"/>
      <c r="L53" s="162">
        <v>90000</v>
      </c>
      <c r="M53" s="128">
        <v>0</v>
      </c>
      <c r="N53" s="162">
        <v>90000</v>
      </c>
      <c r="O53" s="11"/>
      <c r="P53" s="222">
        <v>88102.47</v>
      </c>
      <c r="Q53" s="31"/>
      <c r="R53" s="11"/>
    </row>
    <row r="54" spans="1:18" s="130" customFormat="1" ht="31.5" x14ac:dyDescent="0.2">
      <c r="A54" s="89">
        <v>48</v>
      </c>
      <c r="B54" s="132" t="s">
        <v>954</v>
      </c>
      <c r="C54" s="133" t="s">
        <v>994</v>
      </c>
      <c r="D54" s="134" t="s">
        <v>952</v>
      </c>
      <c r="E54" s="135">
        <v>50300000</v>
      </c>
      <c r="F54" s="84" t="s">
        <v>508</v>
      </c>
      <c r="G54" s="84" t="s">
        <v>522</v>
      </c>
      <c r="H54" s="136" t="s">
        <v>957</v>
      </c>
      <c r="I54" s="84" t="s">
        <v>508</v>
      </c>
      <c r="J54" s="137" t="s">
        <v>926</v>
      </c>
      <c r="K54" s="138" t="s">
        <v>956</v>
      </c>
      <c r="L54" s="139">
        <v>45000</v>
      </c>
      <c r="M54" s="139">
        <f>L54*0.25</f>
        <v>11250</v>
      </c>
      <c r="N54" s="139">
        <v>56250</v>
      </c>
      <c r="O54" s="129"/>
      <c r="P54" s="128">
        <v>25781.25</v>
      </c>
      <c r="Q54" s="31"/>
      <c r="R54" s="129"/>
    </row>
    <row r="55" spans="1:18" s="130" customFormat="1" ht="21" x14ac:dyDescent="0.2">
      <c r="A55" s="30">
        <v>49</v>
      </c>
      <c r="B55" s="47" t="s">
        <v>955</v>
      </c>
      <c r="C55" s="127" t="s">
        <v>993</v>
      </c>
      <c r="D55" s="53" t="s">
        <v>953</v>
      </c>
      <c r="E55" s="29">
        <v>50343000</v>
      </c>
      <c r="F55" s="30" t="s">
        <v>508</v>
      </c>
      <c r="G55" s="30" t="s">
        <v>522</v>
      </c>
      <c r="H55" s="106" t="s">
        <v>958</v>
      </c>
      <c r="I55" s="30" t="s">
        <v>508</v>
      </c>
      <c r="J55" s="35" t="s">
        <v>972</v>
      </c>
      <c r="K55" s="53" t="s">
        <v>956</v>
      </c>
      <c r="L55" s="128">
        <v>30000</v>
      </c>
      <c r="M55" s="128">
        <v>7500</v>
      </c>
      <c r="N55" s="128">
        <v>37500</v>
      </c>
      <c r="O55" s="131"/>
      <c r="P55" s="222">
        <v>13709.6</v>
      </c>
      <c r="Q55" s="31"/>
      <c r="R55" s="131"/>
    </row>
    <row r="56" spans="1:18" s="130" customFormat="1" ht="31.5" x14ac:dyDescent="0.2">
      <c r="A56" s="30">
        <v>50</v>
      </c>
      <c r="B56" s="47" t="s">
        <v>914</v>
      </c>
      <c r="C56" s="127" t="s">
        <v>996</v>
      </c>
      <c r="D56" s="53" t="s">
        <v>913</v>
      </c>
      <c r="E56" s="29">
        <v>72610000</v>
      </c>
      <c r="F56" s="36" t="s">
        <v>1011</v>
      </c>
      <c r="G56" s="53" t="s">
        <v>522</v>
      </c>
      <c r="H56" s="127" t="s">
        <v>919</v>
      </c>
      <c r="I56" s="53" t="s">
        <v>508</v>
      </c>
      <c r="J56" s="122" t="s">
        <v>920</v>
      </c>
      <c r="K56" s="56" t="s">
        <v>921</v>
      </c>
      <c r="L56" s="128">
        <v>30000</v>
      </c>
      <c r="M56" s="128">
        <v>7500</v>
      </c>
      <c r="N56" s="128">
        <v>37500</v>
      </c>
      <c r="O56" s="131"/>
      <c r="P56" s="222">
        <v>37500</v>
      </c>
      <c r="Q56" s="31"/>
      <c r="R56" s="131"/>
    </row>
    <row r="57" spans="1:18" s="130" customFormat="1" ht="31.5" x14ac:dyDescent="0.2">
      <c r="A57" s="89">
        <v>51</v>
      </c>
      <c r="B57" s="47" t="s">
        <v>917</v>
      </c>
      <c r="C57" s="127" t="s">
        <v>916</v>
      </c>
      <c r="D57" s="53" t="s">
        <v>927</v>
      </c>
      <c r="E57" s="29">
        <v>71241000</v>
      </c>
      <c r="F57" s="36" t="s">
        <v>939</v>
      </c>
      <c r="G57" s="53" t="s">
        <v>522</v>
      </c>
      <c r="H57" s="106" t="s">
        <v>928</v>
      </c>
      <c r="I57" s="30" t="s">
        <v>508</v>
      </c>
      <c r="J57" s="35" t="s">
        <v>918</v>
      </c>
      <c r="K57" s="53" t="s">
        <v>929</v>
      </c>
      <c r="L57" s="128">
        <v>191070</v>
      </c>
      <c r="M57" s="128">
        <v>47767.5</v>
      </c>
      <c r="N57" s="128">
        <v>238837.5</v>
      </c>
      <c r="O57" s="131"/>
      <c r="P57" s="222">
        <v>238837.5</v>
      </c>
      <c r="Q57" s="31"/>
      <c r="R57" s="131"/>
    </row>
    <row r="58" spans="1:18" s="130" customFormat="1" ht="21" x14ac:dyDescent="0.2">
      <c r="A58" s="30">
        <v>52</v>
      </c>
      <c r="B58" s="47" t="s">
        <v>966</v>
      </c>
      <c r="C58" s="127" t="s">
        <v>964</v>
      </c>
      <c r="D58" s="53" t="s">
        <v>965</v>
      </c>
      <c r="E58" s="29">
        <v>33100000</v>
      </c>
      <c r="F58" s="36" t="s">
        <v>1054</v>
      </c>
      <c r="G58" s="53" t="s">
        <v>522</v>
      </c>
      <c r="H58" s="127" t="s">
        <v>967</v>
      </c>
      <c r="I58" s="30" t="s">
        <v>508</v>
      </c>
      <c r="J58" s="35" t="s">
        <v>997</v>
      </c>
      <c r="K58" s="53" t="s">
        <v>782</v>
      </c>
      <c r="L58" s="128">
        <v>184388.83</v>
      </c>
      <c r="M58" s="128">
        <v>44388.61</v>
      </c>
      <c r="N58" s="128">
        <v>228777.44</v>
      </c>
      <c r="O58" s="131"/>
      <c r="P58" s="222">
        <v>228777.44</v>
      </c>
      <c r="Q58" s="31"/>
      <c r="R58" s="131"/>
    </row>
    <row r="59" spans="1:18" s="130" customFormat="1" ht="42" x14ac:dyDescent="0.2">
      <c r="A59" s="30">
        <v>53</v>
      </c>
      <c r="B59" s="47" t="s">
        <v>1045</v>
      </c>
      <c r="C59" s="127" t="s">
        <v>1044</v>
      </c>
      <c r="D59" s="53" t="s">
        <v>1043</v>
      </c>
      <c r="E59" s="141">
        <v>60420000</v>
      </c>
      <c r="F59" s="30" t="s">
        <v>508</v>
      </c>
      <c r="G59" s="53" t="s">
        <v>522</v>
      </c>
      <c r="H59" s="127" t="s">
        <v>771</v>
      </c>
      <c r="I59" s="30" t="s">
        <v>508</v>
      </c>
      <c r="J59" s="35" t="s">
        <v>1042</v>
      </c>
      <c r="K59" s="53"/>
      <c r="L59" s="128">
        <v>70312</v>
      </c>
      <c r="M59" s="128">
        <v>0</v>
      </c>
      <c r="N59" s="128">
        <v>70312</v>
      </c>
      <c r="O59" s="131"/>
      <c r="P59" s="222">
        <v>69978.960000000006</v>
      </c>
      <c r="Q59" s="31"/>
      <c r="R59" s="131"/>
    </row>
    <row r="60" spans="1:18" s="130" customFormat="1" ht="21" x14ac:dyDescent="0.2">
      <c r="A60" s="30">
        <v>54</v>
      </c>
      <c r="B60" s="47" t="s">
        <v>1048</v>
      </c>
      <c r="C60" s="127" t="s">
        <v>1047</v>
      </c>
      <c r="D60" s="53" t="s">
        <v>1046</v>
      </c>
      <c r="E60" s="29">
        <v>22200000</v>
      </c>
      <c r="F60" s="30" t="s">
        <v>508</v>
      </c>
      <c r="G60" s="53" t="s">
        <v>522</v>
      </c>
      <c r="H60" s="127" t="s">
        <v>1049</v>
      </c>
      <c r="I60" s="30" t="s">
        <v>508</v>
      </c>
      <c r="J60" s="35" t="s">
        <v>1050</v>
      </c>
      <c r="K60" s="29" t="s">
        <v>1094</v>
      </c>
      <c r="L60" s="128">
        <v>27285.21</v>
      </c>
      <c r="M60" s="128">
        <f>N60-L60</f>
        <v>1762.010000000002</v>
      </c>
      <c r="N60" s="128">
        <v>29047.22</v>
      </c>
      <c r="O60" s="131"/>
      <c r="P60" s="222">
        <v>8598.64</v>
      </c>
      <c r="R60" s="131"/>
    </row>
    <row r="61" spans="1:18" s="130" customFormat="1" ht="31.5" x14ac:dyDescent="0.2">
      <c r="A61" s="30">
        <v>55</v>
      </c>
      <c r="B61" s="47" t="s">
        <v>1053</v>
      </c>
      <c r="C61" s="127" t="s">
        <v>1051</v>
      </c>
      <c r="D61" s="53" t="s">
        <v>1052</v>
      </c>
      <c r="E61" s="141">
        <v>45454100</v>
      </c>
      <c r="F61" s="30" t="s">
        <v>508</v>
      </c>
      <c r="G61" s="53" t="s">
        <v>522</v>
      </c>
      <c r="H61" s="127" t="s">
        <v>1055</v>
      </c>
      <c r="I61" s="30" t="s">
        <v>508</v>
      </c>
      <c r="J61" s="35" t="s">
        <v>1050</v>
      </c>
      <c r="K61" s="53" t="s">
        <v>782</v>
      </c>
      <c r="L61" s="128">
        <v>37740</v>
      </c>
      <c r="M61" s="128">
        <f>L61*0.25</f>
        <v>9435</v>
      </c>
      <c r="N61" s="128">
        <f>L61*1.25</f>
        <v>47175</v>
      </c>
      <c r="O61" s="131"/>
      <c r="P61" s="222">
        <v>47175</v>
      </c>
      <c r="Q61" s="31"/>
      <c r="R61" s="131"/>
    </row>
    <row r="62" spans="1:18" s="130" customFormat="1" ht="21" x14ac:dyDescent="0.2">
      <c r="A62" s="30">
        <v>56</v>
      </c>
      <c r="B62" s="47" t="s">
        <v>970</v>
      </c>
      <c r="C62" s="127" t="s">
        <v>968</v>
      </c>
      <c r="D62" s="53" t="s">
        <v>969</v>
      </c>
      <c r="E62" s="29">
        <v>71318000</v>
      </c>
      <c r="F62" s="30" t="s">
        <v>508</v>
      </c>
      <c r="G62" s="53" t="s">
        <v>522</v>
      </c>
      <c r="H62" s="106" t="s">
        <v>1000</v>
      </c>
      <c r="I62" s="30" t="s">
        <v>508</v>
      </c>
      <c r="J62" s="122" t="s">
        <v>972</v>
      </c>
      <c r="K62" s="53" t="s">
        <v>971</v>
      </c>
      <c r="L62" s="128">
        <v>36000</v>
      </c>
      <c r="M62" s="128">
        <v>9000</v>
      </c>
      <c r="N62" s="128">
        <v>45000</v>
      </c>
      <c r="O62" s="131"/>
      <c r="P62" s="222">
        <v>0</v>
      </c>
      <c r="Q62" s="31"/>
      <c r="R62" s="131"/>
    </row>
    <row r="63" spans="1:18" s="130" customFormat="1" ht="21" x14ac:dyDescent="0.2">
      <c r="A63" s="89">
        <v>57</v>
      </c>
      <c r="B63" s="47" t="s">
        <v>1060</v>
      </c>
      <c r="C63" s="127" t="s">
        <v>1058</v>
      </c>
      <c r="D63" s="53" t="s">
        <v>1056</v>
      </c>
      <c r="E63" s="141">
        <v>60420000</v>
      </c>
      <c r="F63" s="30" t="s">
        <v>508</v>
      </c>
      <c r="G63" s="53" t="s">
        <v>522</v>
      </c>
      <c r="H63" s="37" t="s">
        <v>666</v>
      </c>
      <c r="I63" s="30" t="s">
        <v>508</v>
      </c>
      <c r="J63" s="122" t="s">
        <v>972</v>
      </c>
      <c r="K63" s="53"/>
      <c r="L63" s="128">
        <v>71119.789999999994</v>
      </c>
      <c r="M63" s="128">
        <v>0</v>
      </c>
      <c r="N63" s="128">
        <v>71119.789999999994</v>
      </c>
      <c r="O63" s="131"/>
      <c r="P63" s="222">
        <v>71119.789999999994</v>
      </c>
      <c r="Q63" s="31"/>
      <c r="R63" s="131"/>
    </row>
    <row r="64" spans="1:18" s="130" customFormat="1" ht="21" x14ac:dyDescent="0.2">
      <c r="A64" s="30">
        <v>58</v>
      </c>
      <c r="B64" s="47" t="s">
        <v>1061</v>
      </c>
      <c r="C64" s="127" t="s">
        <v>1059</v>
      </c>
      <c r="D64" s="53" t="s">
        <v>1057</v>
      </c>
      <c r="E64" s="141">
        <v>60420000</v>
      </c>
      <c r="F64" s="30" t="s">
        <v>508</v>
      </c>
      <c r="G64" s="53" t="s">
        <v>522</v>
      </c>
      <c r="H64" s="37" t="s">
        <v>666</v>
      </c>
      <c r="I64" s="30" t="s">
        <v>508</v>
      </c>
      <c r="J64" s="122" t="s">
        <v>972</v>
      </c>
      <c r="K64" s="53"/>
      <c r="L64" s="128">
        <v>74276.55</v>
      </c>
      <c r="M64" s="128">
        <v>0</v>
      </c>
      <c r="N64" s="128">
        <v>74276.55</v>
      </c>
      <c r="O64" s="131"/>
      <c r="P64" s="222">
        <v>74276.55</v>
      </c>
      <c r="Q64" s="31"/>
      <c r="R64" s="131"/>
    </row>
    <row r="65" spans="1:18" s="130" customFormat="1" ht="31.5" x14ac:dyDescent="0.2">
      <c r="A65" s="30">
        <v>59</v>
      </c>
      <c r="B65" s="47" t="s">
        <v>1065</v>
      </c>
      <c r="C65" s="127" t="s">
        <v>1063</v>
      </c>
      <c r="D65" s="53" t="s">
        <v>1064</v>
      </c>
      <c r="E65" s="141">
        <v>79820000</v>
      </c>
      <c r="F65" s="30" t="s">
        <v>508</v>
      </c>
      <c r="G65" s="53" t="s">
        <v>522</v>
      </c>
      <c r="H65" s="37" t="s">
        <v>1066</v>
      </c>
      <c r="I65" s="30" t="s">
        <v>508</v>
      </c>
      <c r="J65" s="122" t="s">
        <v>1062</v>
      </c>
      <c r="K65" s="53" t="s">
        <v>1067</v>
      </c>
      <c r="L65" s="128">
        <v>37497.800000000003</v>
      </c>
      <c r="M65" s="128">
        <f>L65*0.25</f>
        <v>9374.4500000000007</v>
      </c>
      <c r="N65" s="128">
        <f>L65*1.25</f>
        <v>46872.25</v>
      </c>
      <c r="O65" s="131"/>
      <c r="P65" s="222">
        <v>46872.25</v>
      </c>
      <c r="Q65" s="31"/>
      <c r="R65" s="131"/>
    </row>
    <row r="66" spans="1:18" ht="31.5" x14ac:dyDescent="0.2">
      <c r="A66" s="30">
        <v>60</v>
      </c>
      <c r="B66" s="47" t="s">
        <v>990</v>
      </c>
      <c r="C66" s="48" t="s">
        <v>989</v>
      </c>
      <c r="D66" s="7" t="s">
        <v>988</v>
      </c>
      <c r="E66" s="29">
        <v>33100000</v>
      </c>
      <c r="F66" s="36" t="s">
        <v>1008</v>
      </c>
      <c r="G66" s="7" t="s">
        <v>522</v>
      </c>
      <c r="H66" s="106" t="s">
        <v>992</v>
      </c>
      <c r="I66" s="30" t="s">
        <v>508</v>
      </c>
      <c r="J66" s="122" t="s">
        <v>991</v>
      </c>
      <c r="K66" s="54" t="s">
        <v>999</v>
      </c>
      <c r="L66" s="49">
        <v>196880</v>
      </c>
      <c r="M66" s="49">
        <v>30408.6</v>
      </c>
      <c r="N66" s="49">
        <v>227288.6</v>
      </c>
      <c r="O66" s="11"/>
      <c r="P66" s="222">
        <v>227288.6</v>
      </c>
      <c r="Q66" s="31"/>
      <c r="R66" s="11"/>
    </row>
    <row r="67" spans="1:18" ht="31.5" x14ac:dyDescent="0.2">
      <c r="A67" s="30">
        <v>61</v>
      </c>
      <c r="B67" s="47" t="s">
        <v>1070</v>
      </c>
      <c r="C67" s="48" t="s">
        <v>1071</v>
      </c>
      <c r="D67" s="7" t="s">
        <v>1069</v>
      </c>
      <c r="E67" s="29">
        <v>22210000</v>
      </c>
      <c r="F67" s="36" t="s">
        <v>508</v>
      </c>
      <c r="G67" s="7" t="s">
        <v>522</v>
      </c>
      <c r="H67" s="106" t="s">
        <v>653</v>
      </c>
      <c r="I67" s="30" t="s">
        <v>508</v>
      </c>
      <c r="J67" s="122" t="s">
        <v>1068</v>
      </c>
      <c r="K67" s="54" t="s">
        <v>956</v>
      </c>
      <c r="L67" s="49">
        <v>33600</v>
      </c>
      <c r="M67" s="49">
        <f>L67*0.25</f>
        <v>8400</v>
      </c>
      <c r="N67" s="49">
        <f>L67*1.25</f>
        <v>42000</v>
      </c>
      <c r="O67" s="11"/>
      <c r="P67" s="222">
        <v>7000</v>
      </c>
      <c r="Q67" s="31"/>
      <c r="R67" s="11"/>
    </row>
    <row r="68" spans="1:18" ht="42" x14ac:dyDescent="0.2">
      <c r="A68" s="30">
        <v>62</v>
      </c>
      <c r="B68" s="47" t="s">
        <v>1004</v>
      </c>
      <c r="C68" s="48" t="s">
        <v>1003</v>
      </c>
      <c r="D68" s="7" t="s">
        <v>1006</v>
      </c>
      <c r="E68" s="29">
        <v>33100000</v>
      </c>
      <c r="F68" s="36" t="s">
        <v>1077</v>
      </c>
      <c r="G68" s="7" t="s">
        <v>522</v>
      </c>
      <c r="H68" s="106" t="s">
        <v>1007</v>
      </c>
      <c r="I68" s="30" t="s">
        <v>508</v>
      </c>
      <c r="J68" s="122" t="s">
        <v>975</v>
      </c>
      <c r="K68" s="54" t="s">
        <v>999</v>
      </c>
      <c r="L68" s="49">
        <v>198410</v>
      </c>
      <c r="M68" s="49">
        <f>L68*0.25</f>
        <v>49602.5</v>
      </c>
      <c r="N68" s="49">
        <f>L68*1.25</f>
        <v>248012.5</v>
      </c>
      <c r="O68" s="126"/>
      <c r="P68" s="222">
        <v>248012.5</v>
      </c>
      <c r="Q68" s="31"/>
      <c r="R68" s="126"/>
    </row>
    <row r="69" spans="1:18" ht="21" x14ac:dyDescent="0.2">
      <c r="A69" s="30">
        <v>63</v>
      </c>
      <c r="B69" s="47" t="s">
        <v>1073</v>
      </c>
      <c r="C69" s="48" t="s">
        <v>1074</v>
      </c>
      <c r="D69" s="7" t="s">
        <v>1072</v>
      </c>
      <c r="E69" s="29">
        <v>48942000</v>
      </c>
      <c r="F69" s="36" t="s">
        <v>508</v>
      </c>
      <c r="G69" s="7" t="s">
        <v>522</v>
      </c>
      <c r="H69" s="106" t="s">
        <v>958</v>
      </c>
      <c r="I69" s="30" t="s">
        <v>508</v>
      </c>
      <c r="J69" s="122" t="s">
        <v>975</v>
      </c>
      <c r="K69" s="54" t="s">
        <v>782</v>
      </c>
      <c r="L69" s="49">
        <v>37197</v>
      </c>
      <c r="M69" s="49">
        <f>L69*0.25</f>
        <v>9299.25</v>
      </c>
      <c r="N69" s="49">
        <f>L69*1.25</f>
        <v>46496.25</v>
      </c>
      <c r="O69" s="11"/>
      <c r="P69" s="222">
        <v>46496.25</v>
      </c>
      <c r="Q69" s="31"/>
      <c r="R69" s="11"/>
    </row>
    <row r="70" spans="1:18" ht="21" x14ac:dyDescent="0.2">
      <c r="A70" s="30">
        <v>64</v>
      </c>
      <c r="B70" s="47" t="s">
        <v>1076</v>
      </c>
      <c r="C70" s="48" t="s">
        <v>769</v>
      </c>
      <c r="D70" s="7" t="s">
        <v>1075</v>
      </c>
      <c r="E70" s="141">
        <v>60420000</v>
      </c>
      <c r="F70" s="36" t="s">
        <v>508</v>
      </c>
      <c r="G70" s="7" t="s">
        <v>522</v>
      </c>
      <c r="H70" s="37" t="s">
        <v>666</v>
      </c>
      <c r="I70" s="30" t="s">
        <v>508</v>
      </c>
      <c r="J70" s="122" t="s">
        <v>1005</v>
      </c>
      <c r="K70" s="54"/>
      <c r="L70" s="49">
        <v>53000</v>
      </c>
      <c r="M70" s="49">
        <v>0</v>
      </c>
      <c r="N70" s="49">
        <v>53000</v>
      </c>
      <c r="O70" s="11"/>
      <c r="P70" s="222">
        <v>52098.06</v>
      </c>
      <c r="Q70" s="31"/>
      <c r="R70" s="11"/>
    </row>
    <row r="71" spans="1:18" ht="252" x14ac:dyDescent="0.2">
      <c r="A71" s="30">
        <v>65</v>
      </c>
      <c r="B71" s="47" t="s">
        <v>1080</v>
      </c>
      <c r="C71" s="48" t="s">
        <v>1081</v>
      </c>
      <c r="D71" s="54" t="s">
        <v>1095</v>
      </c>
      <c r="E71" s="141">
        <v>71631200</v>
      </c>
      <c r="F71" s="36" t="s">
        <v>508</v>
      </c>
      <c r="G71" s="7" t="s">
        <v>522</v>
      </c>
      <c r="H71" s="37" t="s">
        <v>1087</v>
      </c>
      <c r="I71" s="30" t="s">
        <v>508</v>
      </c>
      <c r="J71" s="41" t="s">
        <v>1096</v>
      </c>
      <c r="K71" s="54"/>
      <c r="L71" s="49">
        <v>20758.570000000003</v>
      </c>
      <c r="M71" s="49">
        <v>1969.3799999999997</v>
      </c>
      <c r="N71" s="49">
        <v>22727.95</v>
      </c>
      <c r="O71" s="11"/>
      <c r="P71" s="31" t="s">
        <v>1121</v>
      </c>
      <c r="Q71" s="31"/>
      <c r="R71" s="11"/>
    </row>
    <row r="72" spans="1:18" ht="136.5" x14ac:dyDescent="0.2">
      <c r="A72" s="30">
        <v>66</v>
      </c>
      <c r="B72" s="47" t="s">
        <v>1078</v>
      </c>
      <c r="C72" s="48" t="s">
        <v>1079</v>
      </c>
      <c r="D72" s="54" t="s">
        <v>1082</v>
      </c>
      <c r="E72" s="141">
        <v>39112000</v>
      </c>
      <c r="F72" s="36" t="s">
        <v>508</v>
      </c>
      <c r="G72" s="7" t="s">
        <v>522</v>
      </c>
      <c r="H72" s="37" t="s">
        <v>1083</v>
      </c>
      <c r="I72" s="30" t="s">
        <v>508</v>
      </c>
      <c r="J72" s="41" t="s">
        <v>1084</v>
      </c>
      <c r="K72" s="54"/>
      <c r="L72" s="49">
        <v>26090</v>
      </c>
      <c r="M72" s="49">
        <f>L72*0.25</f>
        <v>6522.5</v>
      </c>
      <c r="N72" s="49">
        <f>L72*1.25</f>
        <v>32612.5</v>
      </c>
      <c r="O72" s="11"/>
      <c r="P72" s="222">
        <v>32612.5</v>
      </c>
      <c r="Q72" s="31"/>
      <c r="R72" s="11"/>
    </row>
    <row r="73" spans="1:18" ht="31.5" x14ac:dyDescent="0.2">
      <c r="A73" s="53">
        <v>67</v>
      </c>
      <c r="B73" s="45" t="s">
        <v>982</v>
      </c>
      <c r="C73" s="48" t="s">
        <v>987</v>
      </c>
      <c r="D73" s="7" t="s">
        <v>979</v>
      </c>
      <c r="E73" s="29">
        <v>50112000</v>
      </c>
      <c r="F73" s="168"/>
      <c r="G73" s="7" t="s">
        <v>522</v>
      </c>
      <c r="H73" s="106" t="s">
        <v>1002</v>
      </c>
      <c r="I73" s="53" t="s">
        <v>508</v>
      </c>
      <c r="J73" s="122" t="s">
        <v>1089</v>
      </c>
      <c r="K73" s="54" t="s">
        <v>1001</v>
      </c>
      <c r="L73" s="49">
        <v>71070</v>
      </c>
      <c r="M73" s="49">
        <f>L73*0.25</f>
        <v>17767.5</v>
      </c>
      <c r="N73" s="49">
        <f>L73*1.25</f>
        <v>88837.5</v>
      </c>
      <c r="O73" s="126"/>
      <c r="P73" s="222">
        <v>19728.25</v>
      </c>
      <c r="R73" s="126"/>
    </row>
    <row r="74" spans="1:18" ht="21" x14ac:dyDescent="0.2">
      <c r="A74" s="53">
        <v>68</v>
      </c>
      <c r="B74" s="45" t="s">
        <v>986</v>
      </c>
      <c r="C74" s="48" t="s">
        <v>985</v>
      </c>
      <c r="D74" s="7" t="s">
        <v>981</v>
      </c>
      <c r="E74" s="29">
        <v>72267100</v>
      </c>
      <c r="F74" s="53" t="s">
        <v>508</v>
      </c>
      <c r="G74" s="7" t="s">
        <v>522</v>
      </c>
      <c r="H74" s="106" t="s">
        <v>718</v>
      </c>
      <c r="I74" s="53" t="s">
        <v>508</v>
      </c>
      <c r="J74" s="122" t="s">
        <v>1005</v>
      </c>
      <c r="K74" s="54" t="s">
        <v>956</v>
      </c>
      <c r="L74" s="49">
        <v>144000</v>
      </c>
      <c r="M74" s="49">
        <f>L74*0.25</f>
        <v>36000</v>
      </c>
      <c r="N74" s="49">
        <f>L74*1.25</f>
        <v>180000</v>
      </c>
      <c r="O74" s="126"/>
      <c r="P74" s="222">
        <v>30000</v>
      </c>
      <c r="Q74" s="126"/>
      <c r="R74" s="126"/>
    </row>
    <row r="75" spans="1:18" ht="32.25" thickBot="1" x14ac:dyDescent="0.25">
      <c r="A75" s="79">
        <v>69</v>
      </c>
      <c r="B75" s="182" t="s">
        <v>984</v>
      </c>
      <c r="C75" s="90" t="s">
        <v>983</v>
      </c>
      <c r="D75" s="18" t="s">
        <v>980</v>
      </c>
      <c r="E75" s="75">
        <v>22900000</v>
      </c>
      <c r="F75" s="79" t="s">
        <v>508</v>
      </c>
      <c r="G75" s="18" t="s">
        <v>522</v>
      </c>
      <c r="H75" s="20" t="s">
        <v>598</v>
      </c>
      <c r="I75" s="79" t="s">
        <v>508</v>
      </c>
      <c r="J75" s="183" t="s">
        <v>1091</v>
      </c>
      <c r="K75" s="80" t="s">
        <v>1001</v>
      </c>
      <c r="L75" s="77">
        <v>49306.7</v>
      </c>
      <c r="M75" s="77">
        <f>L75*0.25</f>
        <v>12326.674999999999</v>
      </c>
      <c r="N75" s="77">
        <f>L75*1.25</f>
        <v>61633.375</v>
      </c>
      <c r="O75" s="101"/>
      <c r="P75" s="220">
        <v>12736.63</v>
      </c>
      <c r="Q75" s="101"/>
      <c r="R75" s="101"/>
    </row>
    <row r="76" spans="1:18" ht="31.5" x14ac:dyDescent="0.2">
      <c r="A76" s="161">
        <v>70</v>
      </c>
      <c r="B76" s="195" t="s">
        <v>1101</v>
      </c>
      <c r="C76" s="196" t="s">
        <v>1102</v>
      </c>
      <c r="D76" s="160" t="s">
        <v>1103</v>
      </c>
      <c r="E76" s="146">
        <v>34110000</v>
      </c>
      <c r="F76" s="200" t="s">
        <v>1104</v>
      </c>
      <c r="G76" s="160" t="s">
        <v>522</v>
      </c>
      <c r="H76" s="197" t="s">
        <v>1106</v>
      </c>
      <c r="I76" s="161" t="s">
        <v>508</v>
      </c>
      <c r="J76" s="198" t="s">
        <v>1105</v>
      </c>
      <c r="K76" s="158" t="s">
        <v>1001</v>
      </c>
      <c r="L76" s="150">
        <v>178776</v>
      </c>
      <c r="M76" s="150">
        <f>L76*0.25</f>
        <v>44694</v>
      </c>
      <c r="N76" s="150">
        <f>L76+M76</f>
        <v>223470</v>
      </c>
      <c r="O76" s="199"/>
      <c r="P76" s="224">
        <v>57068.95</v>
      </c>
      <c r="Q76" s="199"/>
      <c r="R76" s="199"/>
    </row>
    <row r="77" spans="1:18" ht="21.75" thickBot="1" x14ac:dyDescent="0.25">
      <c r="A77" s="189">
        <v>71</v>
      </c>
      <c r="B77" s="190" t="s">
        <v>1100</v>
      </c>
      <c r="C77" s="185" t="s">
        <v>1098</v>
      </c>
      <c r="D77" s="184" t="s">
        <v>1099</v>
      </c>
      <c r="E77" s="187">
        <v>60420000</v>
      </c>
      <c r="F77" s="191" t="s">
        <v>508</v>
      </c>
      <c r="G77" s="186" t="s">
        <v>522</v>
      </c>
      <c r="H77" s="192" t="s">
        <v>666</v>
      </c>
      <c r="I77" s="189" t="s">
        <v>508</v>
      </c>
      <c r="J77" s="188" t="s">
        <v>1091</v>
      </c>
      <c r="K77" s="187"/>
      <c r="L77" s="193">
        <v>49000</v>
      </c>
      <c r="M77" s="193">
        <v>0</v>
      </c>
      <c r="N77" s="193">
        <v>49000</v>
      </c>
      <c r="O77" s="194"/>
      <c r="P77" s="220">
        <v>48376.78</v>
      </c>
      <c r="Q77" s="194"/>
      <c r="R77" s="194"/>
    </row>
    <row r="80" spans="1:18" x14ac:dyDescent="0.2">
      <c r="N80" s="50"/>
    </row>
    <row r="249" spans="1:18" ht="11.25" thickBot="1" x14ac:dyDescent="0.25">
      <c r="A249" s="171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3"/>
    </row>
  </sheetData>
  <mergeCells count="1">
    <mergeCell ref="A3:R3"/>
  </mergeCells>
  <conditionalFormatting sqref="K8:K42">
    <cfRule type="notContainsBlanks" dxfId="1" priority="2">
      <formula>LEN(TRIM(K8))&gt;0</formula>
    </cfRule>
  </conditionalFormatting>
  <conditionalFormatting sqref="K7">
    <cfRule type="notContainsBlanks" dxfId="0" priority="3">
      <formula>LEN(TRIM(K7))&gt;0</formula>
    </cfRule>
  </conditionalFormatting>
  <dataValidations count="4">
    <dataValidation allowBlank="1" showInputMessage="1" showErrorMessage="1" promptTitle="CPV" prompt="Je obavezan podatak" sqref="E43 E7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45 C50:C53 C59:C61 C63:C65 C69:C77">
      <formula1>2</formula1>
      <formula2>200</formula2>
    </dataValidation>
    <dataValidation allowBlank="1" showInputMessage="1" showErrorMessage="1" promptTitle="Evidencijski broj nabave" prompt="Je obavezan podatak_x000a_" sqref="B50:B53 B59:B61 B63:B65 B68 B77 B70:B72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L63:L65 N63:N65">
      <formula1>100</formula1>
    </dataValidation>
  </dataValidations>
  <pageMargins left="0.7" right="0.7" top="0.75" bottom="0.75" header="0.3" footer="0.3"/>
  <pageSetup paperSize="9" scale="65" fitToHeight="0" orientation="landscape" r:id="rId1"/>
  <rowBreaks count="2" manualBreakCount="2">
    <brk id="21" max="17" man="1"/>
    <brk id="59" max="17" man="1"/>
  </rowBreaks>
  <ignoredErrors>
    <ignoredError sqref="E32 E34 E25:E26 E7 E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9"/>
  <sheetViews>
    <sheetView zoomScaleNormal="100" workbookViewId="0">
      <selection activeCell="A3" sqref="A3:R3"/>
    </sheetView>
  </sheetViews>
  <sheetFormatPr defaultColWidth="9.140625" defaultRowHeight="10.5" x14ac:dyDescent="0.2"/>
  <cols>
    <col min="1" max="1" width="9.28515625" style="2" bestFit="1" customWidth="1"/>
    <col min="2" max="2" width="9.140625" style="2"/>
    <col min="3" max="3" width="25.85546875" style="2" customWidth="1"/>
    <col min="4" max="4" width="9.7109375" style="2" bestFit="1" customWidth="1"/>
    <col min="5" max="6" width="9.140625" style="2"/>
    <col min="7" max="7" width="12.5703125" style="2" bestFit="1" customWidth="1"/>
    <col min="8" max="8" width="11.5703125" style="2" bestFit="1" customWidth="1"/>
    <col min="9" max="9" width="12.5703125" style="2" bestFit="1" customWidth="1"/>
    <col min="10" max="11" width="9.140625" style="2"/>
    <col min="12" max="12" width="10.140625" style="2" customWidth="1"/>
    <col min="13" max="16384" width="9.140625" style="2"/>
  </cols>
  <sheetData>
    <row r="1" spans="1:22" s="39" customFormat="1" ht="15" customHeight="1" x14ac:dyDescent="0.2">
      <c r="A1" s="38"/>
    </row>
    <row r="2" spans="1:22" s="39" customFormat="1" ht="15" customHeight="1" x14ac:dyDescent="0.2">
      <c r="A2" s="38"/>
    </row>
    <row r="3" spans="1:22" s="39" customFormat="1" ht="15" customHeight="1" x14ac:dyDescent="0.2">
      <c r="A3" s="229" t="s">
        <v>505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2" s="39" customFormat="1" ht="15" customHeight="1" x14ac:dyDescent="0.2">
      <c r="A4" s="38"/>
    </row>
    <row r="5" spans="1:22" s="39" customFormat="1" ht="36" customHeight="1" x14ac:dyDescent="0.2">
      <c r="A5" s="43" t="s">
        <v>16</v>
      </c>
      <c r="B5" s="43" t="s">
        <v>17</v>
      </c>
      <c r="C5" s="43" t="s">
        <v>18</v>
      </c>
      <c r="D5" s="43" t="s">
        <v>501</v>
      </c>
      <c r="E5" s="43" t="s">
        <v>19</v>
      </c>
      <c r="F5" s="43" t="s">
        <v>20</v>
      </c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s="43" t="s">
        <v>26</v>
      </c>
      <c r="M5" s="43" t="s">
        <v>27</v>
      </c>
      <c r="N5" s="43" t="s">
        <v>28</v>
      </c>
      <c r="O5" s="43" t="s">
        <v>29</v>
      </c>
      <c r="P5" s="43" t="s">
        <v>30</v>
      </c>
      <c r="Q5" s="43" t="s">
        <v>31</v>
      </c>
      <c r="R5" s="43" t="s">
        <v>32</v>
      </c>
    </row>
    <row r="6" spans="1:22" s="39" customFormat="1" ht="15" customHeight="1" x14ac:dyDescent="0.2">
      <c r="A6" s="43">
        <v>0</v>
      </c>
      <c r="B6" s="43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3" t="s">
        <v>9</v>
      </c>
      <c r="L6" s="43" t="s">
        <v>10</v>
      </c>
      <c r="M6" s="43" t="s">
        <v>11</v>
      </c>
      <c r="N6" s="43" t="s">
        <v>12</v>
      </c>
      <c r="O6" s="43" t="s">
        <v>13</v>
      </c>
      <c r="P6" s="43" t="s">
        <v>14</v>
      </c>
      <c r="Q6" s="43" t="s">
        <v>15</v>
      </c>
      <c r="R6" s="43" t="s">
        <v>34</v>
      </c>
    </row>
    <row r="7" spans="1:22" ht="42" x14ac:dyDescent="0.2">
      <c r="A7" s="4">
        <v>1</v>
      </c>
      <c r="B7" s="108" t="s">
        <v>609</v>
      </c>
      <c r="C7" s="40" t="s">
        <v>506</v>
      </c>
      <c r="D7" s="33" t="s">
        <v>507</v>
      </c>
      <c r="E7" s="109">
        <v>33760000</v>
      </c>
      <c r="F7" s="8" t="s">
        <v>623</v>
      </c>
      <c r="G7" s="29" t="s">
        <v>610</v>
      </c>
      <c r="H7" s="42" t="s">
        <v>593</v>
      </c>
      <c r="I7" s="4" t="s">
        <v>508</v>
      </c>
      <c r="J7" s="30" t="s">
        <v>509</v>
      </c>
      <c r="K7" s="41" t="s">
        <v>510</v>
      </c>
      <c r="L7" s="31">
        <v>17818.7</v>
      </c>
      <c r="M7" s="31">
        <v>4454.68</v>
      </c>
      <c r="N7" s="31">
        <v>22273.38</v>
      </c>
      <c r="O7" s="4"/>
      <c r="P7" s="222">
        <v>10451</v>
      </c>
      <c r="Q7" s="5"/>
      <c r="R7" s="5"/>
      <c r="S7" s="218"/>
    </row>
    <row r="8" spans="1:22" ht="52.5" x14ac:dyDescent="0.2">
      <c r="A8" s="4">
        <v>2</v>
      </c>
      <c r="B8" s="108" t="s">
        <v>612</v>
      </c>
      <c r="C8" s="32" t="s">
        <v>596</v>
      </c>
      <c r="D8" s="30" t="s">
        <v>511</v>
      </c>
      <c r="E8" s="109">
        <v>79700000</v>
      </c>
      <c r="F8" s="8" t="s">
        <v>619</v>
      </c>
      <c r="G8" s="29" t="s">
        <v>613</v>
      </c>
      <c r="H8" s="32" t="s">
        <v>594</v>
      </c>
      <c r="I8" s="4" t="s">
        <v>508</v>
      </c>
      <c r="J8" s="30" t="s">
        <v>512</v>
      </c>
      <c r="K8" s="4" t="s">
        <v>513</v>
      </c>
      <c r="L8" s="49">
        <f>394222.5-372771</f>
        <v>21451.5</v>
      </c>
      <c r="M8" s="49">
        <f>N8-L8</f>
        <v>5362.880000000001</v>
      </c>
      <c r="N8" s="49">
        <v>26814.38</v>
      </c>
      <c r="O8" s="4"/>
      <c r="P8" s="31"/>
      <c r="Q8" s="32" t="s">
        <v>611</v>
      </c>
      <c r="R8" s="5"/>
    </row>
    <row r="9" spans="1:22" ht="42" x14ac:dyDescent="0.2">
      <c r="A9" s="4">
        <v>3</v>
      </c>
      <c r="B9" s="108" t="s">
        <v>608</v>
      </c>
      <c r="C9" s="32" t="s">
        <v>514</v>
      </c>
      <c r="D9" s="30" t="s">
        <v>515</v>
      </c>
      <c r="E9" s="33" t="s">
        <v>736</v>
      </c>
      <c r="F9" s="8" t="s">
        <v>723</v>
      </c>
      <c r="G9" s="36" t="s">
        <v>730</v>
      </c>
      <c r="H9" s="37" t="s">
        <v>517</v>
      </c>
      <c r="I9" s="4" t="s">
        <v>508</v>
      </c>
      <c r="J9" s="30" t="s">
        <v>516</v>
      </c>
      <c r="K9" s="36" t="s">
        <v>595</v>
      </c>
      <c r="L9" s="49">
        <v>333700.96000000002</v>
      </c>
      <c r="M9" s="49">
        <v>43381.120000000003</v>
      </c>
      <c r="N9" s="49">
        <f>L9+M9</f>
        <v>377082.08</v>
      </c>
      <c r="O9" s="4"/>
      <c r="P9" s="128">
        <v>451655.55</v>
      </c>
      <c r="R9" s="5"/>
      <c r="S9" s="228"/>
      <c r="T9" s="228"/>
      <c r="U9" s="228"/>
      <c r="V9" s="121"/>
    </row>
    <row r="10" spans="1:22" ht="42" x14ac:dyDescent="0.2">
      <c r="A10" s="4">
        <v>4</v>
      </c>
      <c r="B10" s="108" t="s">
        <v>616</v>
      </c>
      <c r="C10" s="32" t="s">
        <v>614</v>
      </c>
      <c r="D10" s="30" t="s">
        <v>518</v>
      </c>
      <c r="E10" s="109">
        <v>34350000</v>
      </c>
      <c r="F10" s="8"/>
      <c r="G10" s="36" t="s">
        <v>731</v>
      </c>
      <c r="H10" s="37" t="s">
        <v>615</v>
      </c>
      <c r="I10" s="4" t="s">
        <v>508</v>
      </c>
      <c r="J10" s="30" t="s">
        <v>617</v>
      </c>
      <c r="K10" s="36" t="s">
        <v>618</v>
      </c>
      <c r="L10" s="49">
        <v>76912</v>
      </c>
      <c r="M10" s="49">
        <v>19228</v>
      </c>
      <c r="N10" s="49">
        <f>L10+M10</f>
        <v>96140</v>
      </c>
      <c r="O10" s="4"/>
      <c r="P10" s="49">
        <v>20210</v>
      </c>
      <c r="Q10" s="219"/>
      <c r="R10" s="5"/>
      <c r="S10" s="218"/>
    </row>
    <row r="11" spans="1:22" ht="42" x14ac:dyDescent="0.2">
      <c r="A11" s="4">
        <v>5</v>
      </c>
      <c r="B11" s="108" t="s">
        <v>702</v>
      </c>
      <c r="C11" s="32" t="s">
        <v>696</v>
      </c>
      <c r="D11" s="30" t="s">
        <v>699</v>
      </c>
      <c r="E11" s="33" t="s">
        <v>735</v>
      </c>
      <c r="F11" s="8" t="s">
        <v>879</v>
      </c>
      <c r="G11" s="36" t="s">
        <v>732</v>
      </c>
      <c r="H11" s="37" t="s">
        <v>703</v>
      </c>
      <c r="I11" s="4" t="s">
        <v>508</v>
      </c>
      <c r="J11" s="53" t="s">
        <v>724</v>
      </c>
      <c r="K11" s="54" t="s">
        <v>725</v>
      </c>
      <c r="L11" s="49">
        <v>655410</v>
      </c>
      <c r="M11" s="49">
        <f>N11-L11</f>
        <v>163852.5</v>
      </c>
      <c r="N11" s="49">
        <v>819262.5</v>
      </c>
      <c r="O11" s="11"/>
      <c r="P11" s="222">
        <v>200316.86</v>
      </c>
      <c r="R11" s="11"/>
      <c r="S11" s="218"/>
    </row>
    <row r="12" spans="1:22" ht="42" x14ac:dyDescent="0.2">
      <c r="A12" s="4">
        <v>6</v>
      </c>
      <c r="B12" s="108" t="s">
        <v>702</v>
      </c>
      <c r="C12" s="32" t="s">
        <v>697</v>
      </c>
      <c r="D12" s="30" t="s">
        <v>700</v>
      </c>
      <c r="E12" s="33" t="s">
        <v>735</v>
      </c>
      <c r="F12" s="8" t="s">
        <v>879</v>
      </c>
      <c r="G12" s="36" t="s">
        <v>733</v>
      </c>
      <c r="H12" s="37" t="s">
        <v>703</v>
      </c>
      <c r="I12" s="4" t="s">
        <v>508</v>
      </c>
      <c r="J12" s="53" t="s">
        <v>724</v>
      </c>
      <c r="K12" s="54" t="s">
        <v>725</v>
      </c>
      <c r="L12" s="31">
        <v>45063</v>
      </c>
      <c r="M12" s="31">
        <f>N12-L12</f>
        <v>11265.75</v>
      </c>
      <c r="N12" s="31">
        <v>56328.75</v>
      </c>
      <c r="O12" s="11"/>
      <c r="P12" s="222">
        <v>232.01</v>
      </c>
      <c r="Q12" s="11"/>
      <c r="R12" s="11"/>
    </row>
    <row r="13" spans="1:22" ht="53.25" thickBot="1" x14ac:dyDescent="0.25">
      <c r="A13" s="15">
        <v>7</v>
      </c>
      <c r="B13" s="110" t="s">
        <v>702</v>
      </c>
      <c r="C13" s="78" t="s">
        <v>698</v>
      </c>
      <c r="D13" s="69" t="s">
        <v>701</v>
      </c>
      <c r="E13" s="111" t="s">
        <v>735</v>
      </c>
      <c r="F13" s="112" t="s">
        <v>879</v>
      </c>
      <c r="G13" s="70" t="s">
        <v>734</v>
      </c>
      <c r="H13" s="72" t="s">
        <v>703</v>
      </c>
      <c r="I13" s="15" t="s">
        <v>508</v>
      </c>
      <c r="J13" s="79" t="s">
        <v>724</v>
      </c>
      <c r="K13" s="80" t="s">
        <v>725</v>
      </c>
      <c r="L13" s="71">
        <v>357837</v>
      </c>
      <c r="M13" s="71">
        <f>N13-L13</f>
        <v>89459.25</v>
      </c>
      <c r="N13" s="71">
        <v>447296.25</v>
      </c>
      <c r="O13" s="22"/>
      <c r="P13" s="220">
        <v>2414.71</v>
      </c>
      <c r="Q13" s="22"/>
      <c r="R13" s="22"/>
    </row>
    <row r="14" spans="1:22" ht="42" x14ac:dyDescent="0.2">
      <c r="A14" s="25">
        <v>8</v>
      </c>
      <c r="B14" s="108" t="s">
        <v>871</v>
      </c>
      <c r="C14" s="83" t="s">
        <v>850</v>
      </c>
      <c r="D14" s="84" t="s">
        <v>852</v>
      </c>
      <c r="E14" s="109">
        <v>90910000</v>
      </c>
      <c r="F14" s="8" t="s">
        <v>880</v>
      </c>
      <c r="G14" s="87" t="s">
        <v>872</v>
      </c>
      <c r="H14" s="113" t="s">
        <v>853</v>
      </c>
      <c r="I14" s="7" t="s">
        <v>508</v>
      </c>
      <c r="J14" s="53" t="s">
        <v>856</v>
      </c>
      <c r="K14" s="54" t="s">
        <v>858</v>
      </c>
      <c r="L14" s="49">
        <v>92101.119999999995</v>
      </c>
      <c r="M14" s="49">
        <f>L14*0.25</f>
        <v>23025.279999999999</v>
      </c>
      <c r="N14" s="49">
        <f>L14+M14</f>
        <v>115126.39999999999</v>
      </c>
      <c r="O14" s="85"/>
      <c r="P14" s="85"/>
      <c r="Q14" s="32" t="s">
        <v>873</v>
      </c>
      <c r="R14" s="28"/>
    </row>
    <row r="15" spans="1:22" ht="126.75" thickBot="1" x14ac:dyDescent="0.25">
      <c r="A15" s="15">
        <v>9</v>
      </c>
      <c r="B15" s="110" t="s">
        <v>875</v>
      </c>
      <c r="C15" s="78" t="s">
        <v>851</v>
      </c>
      <c r="D15" s="69" t="s">
        <v>849</v>
      </c>
      <c r="E15" s="116">
        <v>48000000</v>
      </c>
      <c r="F15" s="112" t="s">
        <v>908</v>
      </c>
      <c r="G15" s="80" t="s">
        <v>874</v>
      </c>
      <c r="H15" s="72" t="s">
        <v>855</v>
      </c>
      <c r="I15" s="18" t="s">
        <v>508</v>
      </c>
      <c r="J15" s="79" t="s">
        <v>857</v>
      </c>
      <c r="K15" s="80" t="s">
        <v>876</v>
      </c>
      <c r="L15" s="77">
        <v>11708315.23</v>
      </c>
      <c r="M15" s="77">
        <v>2927078.8099999987</v>
      </c>
      <c r="N15" s="77">
        <v>14635394.039999999</v>
      </c>
      <c r="O15" s="22"/>
      <c r="P15" s="220">
        <v>14641114.630000001</v>
      </c>
      <c r="Q15" s="22"/>
      <c r="R15" s="22"/>
      <c r="S15" s="226"/>
      <c r="T15" s="226"/>
      <c r="U15" s="226"/>
      <c r="V15" s="227"/>
    </row>
    <row r="16" spans="1:22" ht="42" x14ac:dyDescent="0.2">
      <c r="A16" s="155">
        <v>10</v>
      </c>
      <c r="B16" s="153" t="s">
        <v>1029</v>
      </c>
      <c r="C16" s="154" t="s">
        <v>1038</v>
      </c>
      <c r="D16" s="155" t="s">
        <v>1027</v>
      </c>
      <c r="E16" s="156">
        <v>30213100</v>
      </c>
      <c r="F16" s="157"/>
      <c r="G16" s="158" t="s">
        <v>1030</v>
      </c>
      <c r="H16" s="159" t="s">
        <v>555</v>
      </c>
      <c r="I16" s="160" t="s">
        <v>508</v>
      </c>
      <c r="J16" s="161" t="s">
        <v>1028</v>
      </c>
      <c r="K16" s="158" t="s">
        <v>1010</v>
      </c>
      <c r="L16" s="150">
        <v>57040</v>
      </c>
      <c r="M16" s="150">
        <f>L16*0.25</f>
        <v>14260</v>
      </c>
      <c r="N16" s="150">
        <f>L16*1.25</f>
        <v>71300</v>
      </c>
      <c r="O16" s="151"/>
      <c r="P16" s="222">
        <v>71300</v>
      </c>
      <c r="Q16" s="117"/>
      <c r="R16" s="117"/>
    </row>
    <row r="17" spans="1:19" ht="42" x14ac:dyDescent="0.2">
      <c r="A17" s="30">
        <v>11</v>
      </c>
      <c r="B17" s="166" t="s">
        <v>1029</v>
      </c>
      <c r="C17" s="32" t="s">
        <v>1041</v>
      </c>
      <c r="D17" s="30" t="s">
        <v>1040</v>
      </c>
      <c r="E17" s="164">
        <v>30213300</v>
      </c>
      <c r="F17" s="165"/>
      <c r="G17" s="92" t="s">
        <v>1039</v>
      </c>
      <c r="H17" s="152" t="s">
        <v>555</v>
      </c>
      <c r="I17" s="124" t="s">
        <v>508</v>
      </c>
      <c r="J17" s="53" t="s">
        <v>918</v>
      </c>
      <c r="K17" s="54" t="s">
        <v>1010</v>
      </c>
      <c r="L17" s="49">
        <v>573660</v>
      </c>
      <c r="M17" s="49">
        <f>L17*0.25</f>
        <v>143415</v>
      </c>
      <c r="N17" s="49">
        <f>L17*1.25</f>
        <v>717075</v>
      </c>
      <c r="O17" s="11"/>
      <c r="P17" s="222">
        <v>717075</v>
      </c>
      <c r="Q17" s="163"/>
      <c r="R17" s="163"/>
    </row>
    <row r="18" spans="1:19" ht="42" x14ac:dyDescent="0.2">
      <c r="A18" s="30">
        <v>12</v>
      </c>
      <c r="B18" s="108" t="s">
        <v>922</v>
      </c>
      <c r="C18" s="32" t="s">
        <v>923</v>
      </c>
      <c r="D18" s="30" t="s">
        <v>915</v>
      </c>
      <c r="E18" s="109">
        <v>79700000</v>
      </c>
      <c r="F18" s="8" t="s">
        <v>1012</v>
      </c>
      <c r="G18" s="29" t="s">
        <v>924</v>
      </c>
      <c r="H18" s="32" t="s">
        <v>594</v>
      </c>
      <c r="I18" s="53" t="s">
        <v>508</v>
      </c>
      <c r="J18" s="53" t="s">
        <v>926</v>
      </c>
      <c r="K18" s="54" t="s">
        <v>925</v>
      </c>
      <c r="L18" s="49">
        <v>1227304.5</v>
      </c>
      <c r="M18" s="49">
        <v>306826.13</v>
      </c>
      <c r="N18" s="49">
        <v>1534130.63</v>
      </c>
      <c r="O18" s="11"/>
      <c r="P18" s="222">
        <v>399970.7</v>
      </c>
      <c r="Q18" s="11"/>
      <c r="R18" s="163"/>
    </row>
    <row r="19" spans="1:19" ht="42.75" thickBot="1" x14ac:dyDescent="0.25">
      <c r="A19" s="69">
        <v>13</v>
      </c>
      <c r="B19" s="110" t="s">
        <v>961</v>
      </c>
      <c r="C19" s="20" t="s">
        <v>959</v>
      </c>
      <c r="D19" s="79" t="s">
        <v>1088</v>
      </c>
      <c r="E19" s="116">
        <v>90910000</v>
      </c>
      <c r="F19" s="101"/>
      <c r="G19" s="80" t="s">
        <v>960</v>
      </c>
      <c r="H19" s="90" t="s">
        <v>853</v>
      </c>
      <c r="I19" s="18" t="s">
        <v>508</v>
      </c>
      <c r="J19" s="79" t="s">
        <v>962</v>
      </c>
      <c r="K19" s="80" t="s">
        <v>963</v>
      </c>
      <c r="L19" s="77">
        <v>766213.56</v>
      </c>
      <c r="M19" s="77">
        <f>N19-L19</f>
        <v>191553.3899999999</v>
      </c>
      <c r="N19" s="77">
        <v>957766.95</v>
      </c>
      <c r="O19" s="101"/>
      <c r="P19" s="220">
        <v>234891.56</v>
      </c>
      <c r="R19" s="101"/>
    </row>
    <row r="20" spans="1:19" ht="42" x14ac:dyDescent="0.2">
      <c r="A20" s="155">
        <v>14</v>
      </c>
      <c r="B20" s="153" t="s">
        <v>609</v>
      </c>
      <c r="C20" s="147" t="s">
        <v>1113</v>
      </c>
      <c r="D20" s="161" t="s">
        <v>1114</v>
      </c>
      <c r="E20" s="210" t="s">
        <v>1111</v>
      </c>
      <c r="F20" s="8" t="s">
        <v>1115</v>
      </c>
      <c r="G20" s="146" t="s">
        <v>1116</v>
      </c>
      <c r="H20" s="211" t="s">
        <v>593</v>
      </c>
      <c r="I20" s="161" t="s">
        <v>508</v>
      </c>
      <c r="J20" s="161" t="s">
        <v>1117</v>
      </c>
      <c r="K20" s="146" t="s">
        <v>1118</v>
      </c>
      <c r="L20" s="212">
        <v>9964.4</v>
      </c>
      <c r="M20" s="212">
        <f>L20*0.25</f>
        <v>2491.1</v>
      </c>
      <c r="N20" s="212">
        <f>L20+M20</f>
        <v>12455.5</v>
      </c>
      <c r="O20" s="213"/>
      <c r="P20" s="224">
        <v>2410.3200000000002</v>
      </c>
      <c r="Q20" s="199"/>
      <c r="R20" s="199"/>
      <c r="S20" s="121"/>
    </row>
    <row r="21" spans="1:19" ht="95.25" thickBot="1" x14ac:dyDescent="0.25">
      <c r="A21" s="201">
        <v>15</v>
      </c>
      <c r="B21" s="202" t="s">
        <v>609</v>
      </c>
      <c r="C21" s="203" t="s">
        <v>1108</v>
      </c>
      <c r="D21" s="204" t="s">
        <v>1107</v>
      </c>
      <c r="E21" s="204" t="s">
        <v>1111</v>
      </c>
      <c r="F21" s="205"/>
      <c r="G21" s="187" t="s">
        <v>1109</v>
      </c>
      <c r="H21" s="206" t="s">
        <v>1112</v>
      </c>
      <c r="I21" s="201" t="s">
        <v>508</v>
      </c>
      <c r="J21" s="184" t="s">
        <v>1110</v>
      </c>
      <c r="K21" s="209" t="s">
        <v>956</v>
      </c>
      <c r="L21" s="207">
        <v>58240</v>
      </c>
      <c r="M21" s="207">
        <f>L21*0.25</f>
        <v>14560</v>
      </c>
      <c r="N21" s="207">
        <f>L21+M21</f>
        <v>72800</v>
      </c>
      <c r="O21" s="201"/>
      <c r="P21" s="220">
        <v>6000</v>
      </c>
      <c r="Q21" s="208"/>
      <c r="R21" s="208"/>
    </row>
    <row r="23" spans="1:19" x14ac:dyDescent="0.2">
      <c r="H23" s="123"/>
    </row>
    <row r="249" spans="1:18" ht="11.25" thickBot="1" x14ac:dyDescent="0.25">
      <c r="A249" s="171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3"/>
    </row>
  </sheetData>
  <mergeCells count="1">
    <mergeCell ref="A3:R3"/>
  </mergeCells>
  <pageMargins left="0.7" right="0.7" top="0.75" bottom="0.75" header="0.3" footer="0.3"/>
  <pageSetup paperSize="9" scale="68" fitToHeight="0" orientation="landscape" r:id="rId1"/>
  <ignoredErrors>
    <ignoredError sqref="E9 E11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Registar OS MZ</vt:lpstr>
      <vt:lpstr>Reg. UG temeljem OS MZ</vt:lpstr>
      <vt:lpstr>Registar UG JAVNA NABAVA</vt:lpstr>
      <vt:lpstr>Registar JEDNOSTAVNA NABAVA</vt:lpstr>
      <vt:lpstr>Registar UG temeljem OS SDUSJN</vt:lpstr>
      <vt:lpstr>'Reg. UG temeljem OS MZ'!Podrucje_ispisa</vt:lpstr>
      <vt:lpstr>'Registar JEDNOSTAVNA NABAVA'!Podrucje_ispisa</vt:lpstr>
      <vt:lpstr>'Registar UG JAVNA NABAVA'!Podrucje_ispisa</vt:lpstr>
      <vt:lpstr>'Registar UG temeljem OS SDUSJN'!Podrucje_ispisa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Kačić Veža Vedrana</cp:lastModifiedBy>
  <cp:lastPrinted>2020-01-22T15:15:21Z</cp:lastPrinted>
  <dcterms:created xsi:type="dcterms:W3CDTF">2018-05-04T11:59:04Z</dcterms:created>
  <dcterms:modified xsi:type="dcterms:W3CDTF">2020-05-25T05:24:23Z</dcterms:modified>
</cp:coreProperties>
</file>